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20" windowWidth="19200" windowHeight="11475" tabRatio="808" activeTab="15"/>
  </bookViews>
  <sheets>
    <sheet name="19" sheetId="41" r:id="rId1"/>
    <sheet name="20" sheetId="42" r:id="rId2"/>
    <sheet name="21" sheetId="43" r:id="rId3"/>
    <sheet name="22(a)" sheetId="44" r:id="rId4"/>
    <sheet name="22(b)" sheetId="45" r:id="rId5"/>
    <sheet name="23" sheetId="46" r:id="rId6"/>
    <sheet name="24" sheetId="50" r:id="rId7"/>
    <sheet name="25" sheetId="48" r:id="rId8"/>
    <sheet name="26" sheetId="34" r:id="rId9"/>
    <sheet name="27" sheetId="31" r:id="rId10"/>
    <sheet name="28" sheetId="20" r:id="rId11"/>
    <sheet name="29" sheetId="25" r:id="rId12"/>
    <sheet name="30" sheetId="16" r:id="rId13"/>
    <sheet name="31" sheetId="19" r:id="rId14"/>
    <sheet name="32(a)" sheetId="29" r:id="rId15"/>
    <sheet name="32(b)" sheetId="30" r:id="rId16"/>
  </sheets>
  <definedNames>
    <definedName name="aa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_xlnm.Print_Area" localSheetId="0">'19'!$A$1:$AB$34</definedName>
    <definedName name="_xlnm.Print_Area" localSheetId="1">'20'!$A$1:$J$124</definedName>
    <definedName name="_xlnm.Print_Area" localSheetId="2">'21'!$A$1:$AC$37</definedName>
    <definedName name="_xlnm.Print_Area" localSheetId="3">'22(a)'!$A$1:$Y$89</definedName>
    <definedName name="_xlnm.Print_Area" localSheetId="4">'22(b)'!$A$1:$O$87</definedName>
    <definedName name="_xlnm.Print_Area" localSheetId="5">'23'!$A$1:$H$39</definedName>
    <definedName name="_xlnm.Print_Area" localSheetId="6">'24'!$A$1:$DM$38</definedName>
    <definedName name="_xlnm.Print_Area" localSheetId="7">'25'!$A$1:$L$39</definedName>
    <definedName name="_xlnm.Print_Area" localSheetId="8">'26'!$A$1:$I$45</definedName>
    <definedName name="_xlnm.Print_Area" localSheetId="9">'27'!$A$1:$E$19</definedName>
    <definedName name="_xlnm.Print_Area" localSheetId="10">'28'!$A$1:$F$24</definedName>
    <definedName name="_xlnm.Print_Area" localSheetId="11">'29'!$A$1:$J$44</definedName>
    <definedName name="_xlnm.Print_Area" localSheetId="12">'30'!$A$1:$G$23</definedName>
    <definedName name="_xlnm.Print_Area" localSheetId="13">'31'!$A$1:$G$82</definedName>
    <definedName name="_xlnm.Print_Area" localSheetId="14">'32(a)'!$A$1:$I$32</definedName>
    <definedName name="_xlnm.Print_Area" localSheetId="15">'32(b)'!$A$1:$G$112</definedName>
    <definedName name="_xlnm.Print_Titles" localSheetId="1">'20'!$1:$4</definedName>
    <definedName name="_xlnm.Print_Titles" localSheetId="2">'21'!$A:$A,'21'!$3:$4</definedName>
    <definedName name="_xlnm.Print_Titles" localSheetId="12">'30'!$1:$3</definedName>
    <definedName name="_xlnm.Print_Titles" localSheetId="13">'31'!$1:$3</definedName>
    <definedName name="_xlnm.Print_Titles" localSheetId="15">'32(b)'!$5:$5</definedName>
    <definedName name="table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Coal._.Questionnaire.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Electricity._.Questionnaire.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5" i="48" l="1"/>
  <c r="K35" i="48" s="1"/>
  <c r="I35" i="48"/>
  <c r="F35" i="48"/>
  <c r="J34" i="48"/>
  <c r="I34" i="48"/>
  <c r="F34" i="48"/>
  <c r="J33" i="48"/>
  <c r="I33" i="48"/>
  <c r="F33" i="48"/>
  <c r="J32" i="48"/>
  <c r="K32" i="48" s="1"/>
  <c r="I32" i="48"/>
  <c r="F32" i="48"/>
  <c r="M1" i="44"/>
  <c r="C85" i="45"/>
  <c r="D85" i="45"/>
  <c r="E85" i="45"/>
  <c r="F85" i="45"/>
  <c r="G85" i="45"/>
  <c r="H85" i="45"/>
  <c r="I85" i="45"/>
  <c r="J85" i="45"/>
  <c r="K85" i="45"/>
  <c r="L85" i="45"/>
  <c r="M85" i="45"/>
  <c r="N85" i="45"/>
  <c r="B85" i="45"/>
  <c r="C41" i="44"/>
  <c r="D41" i="44"/>
  <c r="E41" i="44"/>
  <c r="F41" i="44"/>
  <c r="G41" i="44"/>
  <c r="H41" i="44"/>
  <c r="I41" i="44"/>
  <c r="J41" i="44"/>
  <c r="K41" i="44"/>
  <c r="B41" i="44"/>
  <c r="K86" i="44"/>
  <c r="C86" i="44"/>
  <c r="D86" i="44"/>
  <c r="E86" i="44"/>
  <c r="F86" i="44"/>
  <c r="G86" i="44"/>
  <c r="H86" i="44"/>
  <c r="I86" i="44"/>
  <c r="J86" i="44"/>
  <c r="B86" i="44"/>
  <c r="O86" i="44"/>
  <c r="P86" i="44"/>
  <c r="Q86" i="44"/>
  <c r="R86" i="44"/>
  <c r="S86" i="44"/>
  <c r="T86" i="44"/>
  <c r="U86" i="44"/>
  <c r="V86" i="44"/>
  <c r="W86" i="44"/>
  <c r="X86" i="44"/>
  <c r="N86" i="44"/>
  <c r="K34" i="48" l="1"/>
  <c r="K33" i="48"/>
  <c r="F13" i="20"/>
  <c r="F14" i="20"/>
  <c r="F15" i="20"/>
  <c r="F9" i="20"/>
  <c r="F10" i="20"/>
  <c r="F11" i="20"/>
  <c r="F21" i="20"/>
  <c r="F17" i="20"/>
  <c r="F16" i="20"/>
  <c r="F18" i="20"/>
  <c r="F19" i="20"/>
  <c r="F20" i="20"/>
  <c r="F8" i="20"/>
  <c r="E39" i="34" l="1"/>
  <c r="E35" i="34"/>
  <c r="E32" i="34"/>
  <c r="E29" i="34"/>
  <c r="E26" i="34"/>
  <c r="E20" i="34"/>
  <c r="E17" i="34"/>
  <c r="E14" i="34"/>
  <c r="E11" i="34"/>
  <c r="E6" i="34"/>
  <c r="DI35" i="50" l="1"/>
  <c r="DH35" i="50"/>
  <c r="DG35" i="50"/>
  <c r="DF35" i="50"/>
  <c r="DE35" i="50"/>
  <c r="DD35" i="50"/>
  <c r="CX35" i="50"/>
  <c r="CW35" i="50"/>
  <c r="CV35" i="50"/>
  <c r="CU35" i="50"/>
  <c r="CT35" i="50"/>
  <c r="CS35" i="50"/>
  <c r="CR35" i="50"/>
  <c r="CQ35" i="50"/>
  <c r="CK35" i="50"/>
  <c r="CJ35" i="50"/>
  <c r="CI35" i="50"/>
  <c r="CH35" i="50"/>
  <c r="CG35" i="50"/>
  <c r="CF35" i="50"/>
  <c r="CE35" i="50"/>
  <c r="CD35" i="50"/>
  <c r="BX35" i="50"/>
  <c r="BW35" i="50"/>
  <c r="BV35" i="50"/>
  <c r="BU35" i="50"/>
  <c r="BT35" i="50"/>
  <c r="BS35" i="50"/>
  <c r="BR35" i="50"/>
  <c r="BQ35" i="50"/>
  <c r="BK35" i="50"/>
  <c r="BJ35" i="50"/>
  <c r="BI35" i="50"/>
  <c r="BH35" i="50"/>
  <c r="BG35" i="50"/>
  <c r="BF35" i="50"/>
  <c r="BE35" i="50"/>
  <c r="BD35" i="50"/>
  <c r="AX35" i="50"/>
  <c r="AW35" i="50"/>
  <c r="AV35" i="50"/>
  <c r="AU35" i="50"/>
  <c r="AT35" i="50"/>
  <c r="AS35" i="50"/>
  <c r="AR35" i="50"/>
  <c r="AQ35" i="50"/>
  <c r="AK35" i="50"/>
  <c r="AJ35" i="50"/>
  <c r="AI35" i="50"/>
  <c r="AH35" i="50"/>
  <c r="AG35" i="50"/>
  <c r="AF35" i="50"/>
  <c r="AE35" i="50"/>
  <c r="AD35" i="50"/>
  <c r="X35" i="50"/>
  <c r="W35" i="50"/>
  <c r="V35" i="50"/>
  <c r="U35" i="50"/>
  <c r="T35" i="50"/>
  <c r="S35" i="50"/>
  <c r="R35" i="50"/>
  <c r="Q35" i="50"/>
  <c r="K35" i="50"/>
  <c r="J35" i="50"/>
  <c r="I35" i="50"/>
  <c r="H35" i="50"/>
  <c r="G35" i="50"/>
  <c r="F35" i="50"/>
  <c r="E35" i="50"/>
  <c r="D35" i="50"/>
  <c r="DK34" i="50"/>
  <c r="DJ34" i="50"/>
  <c r="DK33" i="50"/>
  <c r="DJ33" i="50"/>
  <c r="DK32" i="50"/>
  <c r="DJ32" i="50"/>
  <c r="DK31" i="50"/>
  <c r="DJ31" i="50"/>
  <c r="DI30" i="50"/>
  <c r="DH30" i="50"/>
  <c r="DG30" i="50"/>
  <c r="DF30" i="50"/>
  <c r="DE30" i="50"/>
  <c r="DD30" i="50"/>
  <c r="CX30" i="50"/>
  <c r="CW30" i="50"/>
  <c r="CV30" i="50"/>
  <c r="CU30" i="50"/>
  <c r="CT30" i="50"/>
  <c r="CS30" i="50"/>
  <c r="CR30" i="50"/>
  <c r="CQ30" i="50"/>
  <c r="CK30" i="50"/>
  <c r="CJ30" i="50"/>
  <c r="CI30" i="50"/>
  <c r="CH30" i="50"/>
  <c r="CG30" i="50"/>
  <c r="CF30" i="50"/>
  <c r="CE30" i="50"/>
  <c r="CD30" i="50"/>
  <c r="BX30" i="50"/>
  <c r="BW30" i="50"/>
  <c r="BV30" i="50"/>
  <c r="BU30" i="50"/>
  <c r="BT30" i="50"/>
  <c r="BS30" i="50"/>
  <c r="BR30" i="50"/>
  <c r="BQ30" i="50"/>
  <c r="BK30" i="50"/>
  <c r="BJ30" i="50"/>
  <c r="BI30" i="50"/>
  <c r="BH30" i="50"/>
  <c r="BG30" i="50"/>
  <c r="BF30" i="50"/>
  <c r="BE30" i="50"/>
  <c r="BD30" i="50"/>
  <c r="AX30" i="50"/>
  <c r="AW30" i="50"/>
  <c r="AV30" i="50"/>
  <c r="AU30" i="50"/>
  <c r="AT30" i="50"/>
  <c r="AS30" i="50"/>
  <c r="AR30" i="50"/>
  <c r="AQ30" i="50"/>
  <c r="AK30" i="50"/>
  <c r="AJ30" i="50"/>
  <c r="AI30" i="50"/>
  <c r="AH30" i="50"/>
  <c r="AG30" i="50"/>
  <c r="AF30" i="50"/>
  <c r="AE30" i="50"/>
  <c r="AD30" i="50"/>
  <c r="X30" i="50"/>
  <c r="W30" i="50"/>
  <c r="V30" i="50"/>
  <c r="U30" i="50"/>
  <c r="T30" i="50"/>
  <c r="S30" i="50"/>
  <c r="R30" i="50"/>
  <c r="Q30" i="50"/>
  <c r="K30" i="50"/>
  <c r="J30" i="50"/>
  <c r="I30" i="50"/>
  <c r="H30" i="50"/>
  <c r="G30" i="50"/>
  <c r="F30" i="50"/>
  <c r="E30" i="50"/>
  <c r="D30" i="50"/>
  <c r="DK29" i="50"/>
  <c r="DK30" i="50" s="1"/>
  <c r="DJ29" i="50"/>
  <c r="DJ30" i="50" s="1"/>
  <c r="DI28" i="50"/>
  <c r="DH28" i="50"/>
  <c r="DG28" i="50"/>
  <c r="DF28" i="50"/>
  <c r="DE28" i="50"/>
  <c r="DD28" i="50"/>
  <c r="CX28" i="50"/>
  <c r="CW28" i="50"/>
  <c r="CV28" i="50"/>
  <c r="CU28" i="50"/>
  <c r="CT28" i="50"/>
  <c r="CS28" i="50"/>
  <c r="CR28" i="50"/>
  <c r="CQ28" i="50"/>
  <c r="CK28" i="50"/>
  <c r="CJ28" i="50"/>
  <c r="CI28" i="50"/>
  <c r="CH28" i="50"/>
  <c r="CG28" i="50"/>
  <c r="CF28" i="50"/>
  <c r="CE28" i="50"/>
  <c r="CD28" i="50"/>
  <c r="BX28" i="50"/>
  <c r="BW28" i="50"/>
  <c r="BV28" i="50"/>
  <c r="BU28" i="50"/>
  <c r="BT28" i="50"/>
  <c r="BS28" i="50"/>
  <c r="BR28" i="50"/>
  <c r="BQ28" i="50"/>
  <c r="BK28" i="50"/>
  <c r="BJ28" i="50"/>
  <c r="BI28" i="50"/>
  <c r="BH28" i="50"/>
  <c r="BG28" i="50"/>
  <c r="BF28" i="50"/>
  <c r="BE28" i="50"/>
  <c r="BD28" i="50"/>
  <c r="AX28" i="50"/>
  <c r="AW28" i="50"/>
  <c r="AV28" i="50"/>
  <c r="AU28" i="50"/>
  <c r="AT28" i="50"/>
  <c r="AS28" i="50"/>
  <c r="AR28" i="50"/>
  <c r="AQ28" i="50"/>
  <c r="AK28" i="50"/>
  <c r="AJ28" i="50"/>
  <c r="AI28" i="50"/>
  <c r="AH28" i="50"/>
  <c r="AG28" i="50"/>
  <c r="AF28" i="50"/>
  <c r="AE28" i="50"/>
  <c r="AD28" i="50"/>
  <c r="X28" i="50"/>
  <c r="W28" i="50"/>
  <c r="V28" i="50"/>
  <c r="U28" i="50"/>
  <c r="T28" i="50"/>
  <c r="S28" i="50"/>
  <c r="R28" i="50"/>
  <c r="Q28" i="50"/>
  <c r="K28" i="50"/>
  <c r="J28" i="50"/>
  <c r="I28" i="50"/>
  <c r="H28" i="50"/>
  <c r="G28" i="50"/>
  <c r="F28" i="50"/>
  <c r="E28" i="50"/>
  <c r="D28" i="50"/>
  <c r="DK27" i="50"/>
  <c r="DK28" i="50" s="1"/>
  <c r="DJ27" i="50"/>
  <c r="DJ28" i="50" s="1"/>
  <c r="DI26" i="50"/>
  <c r="DH26" i="50"/>
  <c r="DG26" i="50"/>
  <c r="DF26" i="50"/>
  <c r="DE26" i="50"/>
  <c r="DD26" i="50"/>
  <c r="CX26" i="50"/>
  <c r="CW26" i="50"/>
  <c r="CV26" i="50"/>
  <c r="CU26" i="50"/>
  <c r="CT26" i="50"/>
  <c r="CS26" i="50"/>
  <c r="CR26" i="50"/>
  <c r="CQ26" i="50"/>
  <c r="CK26" i="50"/>
  <c r="CJ26" i="50"/>
  <c r="CI26" i="50"/>
  <c r="CH26" i="50"/>
  <c r="CG26" i="50"/>
  <c r="CF26" i="50"/>
  <c r="CE26" i="50"/>
  <c r="CD26" i="50"/>
  <c r="BX26" i="50"/>
  <c r="BW26" i="50"/>
  <c r="BV26" i="50"/>
  <c r="BU26" i="50"/>
  <c r="BT26" i="50"/>
  <c r="BS26" i="50"/>
  <c r="BR26" i="50"/>
  <c r="BQ26" i="50"/>
  <c r="BK26" i="50"/>
  <c r="BJ26" i="50"/>
  <c r="BI26" i="50"/>
  <c r="BH26" i="50"/>
  <c r="BG26" i="50"/>
  <c r="BF26" i="50"/>
  <c r="BE26" i="50"/>
  <c r="BD26" i="50"/>
  <c r="AX26" i="50"/>
  <c r="AW26" i="50"/>
  <c r="AV26" i="50"/>
  <c r="AU26" i="50"/>
  <c r="AT26" i="50"/>
  <c r="AS26" i="50"/>
  <c r="AR26" i="50"/>
  <c r="AQ26" i="50"/>
  <c r="AK26" i="50"/>
  <c r="AJ26" i="50"/>
  <c r="AI26" i="50"/>
  <c r="AH26" i="50"/>
  <c r="AG26" i="50"/>
  <c r="AF26" i="50"/>
  <c r="AE26" i="50"/>
  <c r="AD26" i="50"/>
  <c r="X26" i="50"/>
  <c r="W26" i="50"/>
  <c r="V26" i="50"/>
  <c r="U26" i="50"/>
  <c r="T26" i="50"/>
  <c r="S26" i="50"/>
  <c r="R26" i="50"/>
  <c r="Q26" i="50"/>
  <c r="K26" i="50"/>
  <c r="J26" i="50"/>
  <c r="I26" i="50"/>
  <c r="H26" i="50"/>
  <c r="G26" i="50"/>
  <c r="F26" i="50"/>
  <c r="E26" i="50"/>
  <c r="D26" i="50"/>
  <c r="DK25" i="50"/>
  <c r="DJ25" i="50"/>
  <c r="DK24" i="50"/>
  <c r="DJ24" i="50"/>
  <c r="DK23" i="50"/>
  <c r="DJ23" i="50"/>
  <c r="DK22" i="50"/>
  <c r="DJ22" i="50"/>
  <c r="DK21" i="50"/>
  <c r="DJ21" i="50"/>
  <c r="DI20" i="50"/>
  <c r="DH20" i="50"/>
  <c r="DG20" i="50"/>
  <c r="DF20" i="50"/>
  <c r="DE20" i="50"/>
  <c r="DD20" i="50"/>
  <c r="CX20" i="50"/>
  <c r="CW20" i="50"/>
  <c r="CV20" i="50"/>
  <c r="CU20" i="50"/>
  <c r="CT20" i="50"/>
  <c r="CS20" i="50"/>
  <c r="CR20" i="50"/>
  <c r="CQ20" i="50"/>
  <c r="CK20" i="50"/>
  <c r="CJ20" i="50"/>
  <c r="CI20" i="50"/>
  <c r="CH20" i="50"/>
  <c r="CG20" i="50"/>
  <c r="CF20" i="50"/>
  <c r="CE20" i="50"/>
  <c r="CD20" i="50"/>
  <c r="BX20" i="50"/>
  <c r="BW20" i="50"/>
  <c r="BV20" i="50"/>
  <c r="BU20" i="50"/>
  <c r="BT20" i="50"/>
  <c r="BS20" i="50"/>
  <c r="BR20" i="50"/>
  <c r="BQ20" i="50"/>
  <c r="BK20" i="50"/>
  <c r="BJ20" i="50"/>
  <c r="BI20" i="50"/>
  <c r="BH20" i="50"/>
  <c r="BG20" i="50"/>
  <c r="BF20" i="50"/>
  <c r="BE20" i="50"/>
  <c r="BD20" i="50"/>
  <c r="AX20" i="50"/>
  <c r="AW20" i="50"/>
  <c r="AV20" i="50"/>
  <c r="AU20" i="50"/>
  <c r="AT20" i="50"/>
  <c r="AS20" i="50"/>
  <c r="AR20" i="50"/>
  <c r="AQ20" i="50"/>
  <c r="AK20" i="50"/>
  <c r="AJ20" i="50"/>
  <c r="AI20" i="50"/>
  <c r="AH20" i="50"/>
  <c r="AG20" i="50"/>
  <c r="AF20" i="50"/>
  <c r="AE20" i="50"/>
  <c r="AD20" i="50"/>
  <c r="X20" i="50"/>
  <c r="W20" i="50"/>
  <c r="V20" i="50"/>
  <c r="U20" i="50"/>
  <c r="T20" i="50"/>
  <c r="S20" i="50"/>
  <c r="R20" i="50"/>
  <c r="Q20" i="50"/>
  <c r="K20" i="50"/>
  <c r="J20" i="50"/>
  <c r="I20" i="50"/>
  <c r="H20" i="50"/>
  <c r="G20" i="50"/>
  <c r="F20" i="50"/>
  <c r="E20" i="50"/>
  <c r="D20" i="50"/>
  <c r="DK19" i="50"/>
  <c r="DJ19" i="50"/>
  <c r="DK18" i="50"/>
  <c r="DJ18" i="50"/>
  <c r="DK17" i="50"/>
  <c r="DJ17" i="50"/>
  <c r="DI16" i="50"/>
  <c r="DH16" i="50"/>
  <c r="DG16" i="50"/>
  <c r="DF16" i="50"/>
  <c r="DE16" i="50"/>
  <c r="DD16" i="50"/>
  <c r="CX16" i="50"/>
  <c r="CW16" i="50"/>
  <c r="CV16" i="50"/>
  <c r="CU16" i="50"/>
  <c r="CT16" i="50"/>
  <c r="CS16" i="50"/>
  <c r="CR16" i="50"/>
  <c r="CQ16" i="50"/>
  <c r="CK16" i="50"/>
  <c r="CJ16" i="50"/>
  <c r="CI16" i="50"/>
  <c r="CH16" i="50"/>
  <c r="CG16" i="50"/>
  <c r="CF16" i="50"/>
  <c r="CE16" i="50"/>
  <c r="CD16" i="50"/>
  <c r="BX16" i="50"/>
  <c r="BW16" i="50"/>
  <c r="BV16" i="50"/>
  <c r="BU16" i="50"/>
  <c r="BT16" i="50"/>
  <c r="BS16" i="50"/>
  <c r="BR16" i="50"/>
  <c r="BQ16" i="50"/>
  <c r="BK16" i="50"/>
  <c r="BJ16" i="50"/>
  <c r="BI16" i="50"/>
  <c r="BH16" i="50"/>
  <c r="BG16" i="50"/>
  <c r="BF16" i="50"/>
  <c r="BE16" i="50"/>
  <c r="BD16" i="50"/>
  <c r="AX16" i="50"/>
  <c r="AW16" i="50"/>
  <c r="AV16" i="50"/>
  <c r="AU16" i="50"/>
  <c r="AT16" i="50"/>
  <c r="AS16" i="50"/>
  <c r="AR16" i="50"/>
  <c r="AQ16" i="50"/>
  <c r="AK16" i="50"/>
  <c r="AJ16" i="50"/>
  <c r="AI16" i="50"/>
  <c r="AH16" i="50"/>
  <c r="AG16" i="50"/>
  <c r="AF16" i="50"/>
  <c r="AE16" i="50"/>
  <c r="AD16" i="50"/>
  <c r="X16" i="50"/>
  <c r="W16" i="50"/>
  <c r="V16" i="50"/>
  <c r="U16" i="50"/>
  <c r="T16" i="50"/>
  <c r="S16" i="50"/>
  <c r="R16" i="50"/>
  <c r="Q16" i="50"/>
  <c r="K16" i="50"/>
  <c r="J16" i="50"/>
  <c r="I16" i="50"/>
  <c r="H16" i="50"/>
  <c r="G16" i="50"/>
  <c r="F16" i="50"/>
  <c r="E16" i="50"/>
  <c r="D16" i="50"/>
  <c r="DK15" i="50"/>
  <c r="DJ15" i="50"/>
  <c r="DK14" i="50"/>
  <c r="DJ14" i="50"/>
  <c r="DK13" i="50"/>
  <c r="DJ13" i="50"/>
  <c r="DK12" i="50"/>
  <c r="DJ12" i="50"/>
  <c r="DK11" i="50"/>
  <c r="DJ11" i="50"/>
  <c r="DK10" i="50"/>
  <c r="DJ10" i="50"/>
  <c r="DI9" i="50"/>
  <c r="DH9" i="50"/>
  <c r="DG9" i="50"/>
  <c r="DF9" i="50"/>
  <c r="DE9" i="50"/>
  <c r="DD9" i="50"/>
  <c r="CX9" i="50"/>
  <c r="CW9" i="50"/>
  <c r="CV9" i="50"/>
  <c r="CU9" i="50"/>
  <c r="CT9" i="50"/>
  <c r="CS9" i="50"/>
  <c r="CR9" i="50"/>
  <c r="CQ9" i="50"/>
  <c r="CK9" i="50"/>
  <c r="CJ9" i="50"/>
  <c r="CI9" i="50"/>
  <c r="CH9" i="50"/>
  <c r="CG9" i="50"/>
  <c r="CF9" i="50"/>
  <c r="CE9" i="50"/>
  <c r="CD9" i="50"/>
  <c r="BX9" i="50"/>
  <c r="BW9" i="50"/>
  <c r="BV9" i="50"/>
  <c r="BU9" i="50"/>
  <c r="BT9" i="50"/>
  <c r="BS9" i="50"/>
  <c r="BR9" i="50"/>
  <c r="BQ9" i="50"/>
  <c r="BK9" i="50"/>
  <c r="BJ9" i="50"/>
  <c r="BI9" i="50"/>
  <c r="BH9" i="50"/>
  <c r="BG9" i="50"/>
  <c r="BF9" i="50"/>
  <c r="BE9" i="50"/>
  <c r="BD9" i="50"/>
  <c r="AX9" i="50"/>
  <c r="AW9" i="50"/>
  <c r="AV9" i="50"/>
  <c r="AU9" i="50"/>
  <c r="AT9" i="50"/>
  <c r="AS9" i="50"/>
  <c r="AR9" i="50"/>
  <c r="AQ9" i="50"/>
  <c r="AK9" i="50"/>
  <c r="AJ9" i="50"/>
  <c r="AI9" i="50"/>
  <c r="AH9" i="50"/>
  <c r="AG9" i="50"/>
  <c r="AF9" i="50"/>
  <c r="AE9" i="50"/>
  <c r="AD9" i="50"/>
  <c r="X9" i="50"/>
  <c r="W9" i="50"/>
  <c r="V9" i="50"/>
  <c r="U9" i="50"/>
  <c r="T9" i="50"/>
  <c r="S9" i="50"/>
  <c r="R9" i="50"/>
  <c r="Q9" i="50"/>
  <c r="K9" i="50"/>
  <c r="J9" i="50"/>
  <c r="I9" i="50"/>
  <c r="H9" i="50"/>
  <c r="G9" i="50"/>
  <c r="F9" i="50"/>
  <c r="E9" i="50"/>
  <c r="D9" i="50"/>
  <c r="DK8" i="50"/>
  <c r="DJ8" i="50"/>
  <c r="DK7" i="50"/>
  <c r="DJ7" i="50"/>
  <c r="DK6" i="50"/>
  <c r="DJ6" i="50"/>
  <c r="DK5" i="50"/>
  <c r="DJ5" i="50"/>
  <c r="F36" i="50" l="1"/>
  <c r="G36" i="50"/>
  <c r="T36" i="50"/>
  <c r="AG36" i="50"/>
  <c r="AT36" i="50"/>
  <c r="BG36" i="50"/>
  <c r="J36" i="50"/>
  <c r="W36" i="50"/>
  <c r="AJ36" i="50"/>
  <c r="K36" i="50"/>
  <c r="AK36" i="50"/>
  <c r="AX36" i="50"/>
  <c r="BK36" i="50"/>
  <c r="X36" i="50"/>
  <c r="CF36" i="50"/>
  <c r="AW36" i="50"/>
  <c r="BJ36" i="50"/>
  <c r="BW36" i="50"/>
  <c r="CJ36" i="50"/>
  <c r="CW36" i="50"/>
  <c r="S36" i="50"/>
  <c r="AF36" i="50"/>
  <c r="AS36" i="50"/>
  <c r="BF36" i="50"/>
  <c r="BS36" i="50"/>
  <c r="CS36" i="50"/>
  <c r="DF36" i="50"/>
  <c r="BT36" i="50"/>
  <c r="BX36" i="50"/>
  <c r="CG36" i="50"/>
  <c r="CK36" i="50"/>
  <c r="CT36" i="50"/>
  <c r="CX36" i="50"/>
  <c r="DG36" i="50"/>
  <c r="DK9" i="50"/>
  <c r="E36" i="50"/>
  <c r="I36" i="50"/>
  <c r="R36" i="50"/>
  <c r="V36" i="50"/>
  <c r="AE36" i="50"/>
  <c r="AI36" i="50"/>
  <c r="AR36" i="50"/>
  <c r="AV36" i="50"/>
  <c r="BE36" i="50"/>
  <c r="BI36" i="50"/>
  <c r="BR36" i="50"/>
  <c r="BV36" i="50"/>
  <c r="CE36" i="50"/>
  <c r="CI36" i="50"/>
  <c r="CR36" i="50"/>
  <c r="CV36" i="50"/>
  <c r="DE36" i="50"/>
  <c r="DI36" i="50"/>
  <c r="DK20" i="50"/>
  <c r="DK26" i="50"/>
  <c r="DK35" i="50"/>
  <c r="DJ16" i="50"/>
  <c r="DK16" i="50"/>
  <c r="DJ9" i="50"/>
  <c r="D36" i="50"/>
  <c r="H36" i="50"/>
  <c r="Q36" i="50"/>
  <c r="U36" i="50"/>
  <c r="AD36" i="50"/>
  <c r="AH36" i="50"/>
  <c r="AQ36" i="50"/>
  <c r="AU36" i="50"/>
  <c r="BD36" i="50"/>
  <c r="BH36" i="50"/>
  <c r="BQ36" i="50"/>
  <c r="BU36" i="50"/>
  <c r="CD36" i="50"/>
  <c r="CH36" i="50"/>
  <c r="CQ36" i="50"/>
  <c r="CU36" i="50"/>
  <c r="DD36" i="50"/>
  <c r="DH36" i="50"/>
  <c r="DJ20" i="50"/>
  <c r="DJ26" i="50"/>
  <c r="DJ35" i="50"/>
  <c r="DK36" i="50" l="1"/>
  <c r="DJ36" i="50"/>
  <c r="F122" i="42"/>
  <c r="G122" i="42" s="1"/>
  <c r="G121" i="42"/>
  <c r="F119" i="42"/>
  <c r="F120" i="42" s="1"/>
  <c r="G120" i="42" s="1"/>
  <c r="E119" i="42"/>
  <c r="G118" i="42"/>
  <c r="G117" i="42"/>
  <c r="G116" i="42"/>
  <c r="F114" i="42"/>
  <c r="F115" i="42" s="1"/>
  <c r="G115" i="42" s="1"/>
  <c r="E114" i="42"/>
  <c r="G113" i="42"/>
  <c r="G112" i="42"/>
  <c r="G111" i="42"/>
  <c r="G110" i="42"/>
  <c r="G109" i="42"/>
  <c r="F107" i="42"/>
  <c r="E107" i="42"/>
  <c r="E108" i="42" s="1"/>
  <c r="G106" i="42"/>
  <c r="G105" i="42"/>
  <c r="G104" i="42"/>
  <c r="G103" i="42"/>
  <c r="F101" i="42"/>
  <c r="F102" i="42" s="1"/>
  <c r="G102" i="42" s="1"/>
  <c r="E101" i="42"/>
  <c r="G100" i="42"/>
  <c r="G99" i="42"/>
  <c r="G98" i="42"/>
  <c r="G97" i="42"/>
  <c r="G96" i="42"/>
  <c r="F94" i="42"/>
  <c r="E94" i="42"/>
  <c r="E95" i="42" s="1"/>
  <c r="G93" i="42"/>
  <c r="G92" i="42"/>
  <c r="G91" i="42"/>
  <c r="G90" i="42"/>
  <c r="F88" i="42"/>
  <c r="F89" i="42" s="1"/>
  <c r="G89" i="42" s="1"/>
  <c r="E88" i="42"/>
  <c r="G87" i="42"/>
  <c r="G86" i="42"/>
  <c r="G85" i="42"/>
  <c r="G84" i="42"/>
  <c r="F82" i="42"/>
  <c r="F83" i="42" s="1"/>
  <c r="E82" i="42"/>
  <c r="E83" i="42" s="1"/>
  <c r="G81" i="42"/>
  <c r="F79" i="42"/>
  <c r="F80" i="42" s="1"/>
  <c r="E79" i="42"/>
  <c r="E80" i="42" s="1"/>
  <c r="G78" i="42"/>
  <c r="G77" i="42"/>
  <c r="G76" i="42"/>
  <c r="G75" i="42"/>
  <c r="G74" i="42"/>
  <c r="G73" i="42"/>
  <c r="G72" i="42"/>
  <c r="G71" i="42"/>
  <c r="F69" i="42"/>
  <c r="E69" i="42"/>
  <c r="G68" i="42"/>
  <c r="G67" i="42"/>
  <c r="G66" i="42"/>
  <c r="G65" i="42"/>
  <c r="F63" i="42"/>
  <c r="F64" i="42" s="1"/>
  <c r="G64" i="42" s="1"/>
  <c r="E63" i="42"/>
  <c r="G62" i="42"/>
  <c r="G61" i="42"/>
  <c r="F59" i="42"/>
  <c r="F60" i="42" s="1"/>
  <c r="G60" i="42" s="1"/>
  <c r="E59" i="42"/>
  <c r="G58" i="42"/>
  <c r="G57" i="42"/>
  <c r="G56" i="42"/>
  <c r="F54" i="42"/>
  <c r="E54" i="42"/>
  <c r="G53" i="42"/>
  <c r="G52" i="42"/>
  <c r="G51" i="42"/>
  <c r="G50" i="42"/>
  <c r="G49" i="42"/>
  <c r="G48" i="42"/>
  <c r="G47" i="42"/>
  <c r="G46" i="42"/>
  <c r="F44" i="42"/>
  <c r="F45" i="42" s="1"/>
  <c r="G45" i="42" s="1"/>
  <c r="E44" i="42"/>
  <c r="G43" i="42"/>
  <c r="F41" i="42"/>
  <c r="F42" i="42" s="1"/>
  <c r="G42" i="42" s="1"/>
  <c r="E41" i="42"/>
  <c r="G40" i="42"/>
  <c r="G39" i="42"/>
  <c r="G38" i="42"/>
  <c r="G37" i="42"/>
  <c r="G36" i="42"/>
  <c r="F34" i="42"/>
  <c r="E34" i="42"/>
  <c r="G33" i="42"/>
  <c r="G32" i="42"/>
  <c r="G31" i="42"/>
  <c r="G30" i="42"/>
  <c r="F28" i="42"/>
  <c r="F29" i="42" s="1"/>
  <c r="G29" i="42" s="1"/>
  <c r="E28" i="42"/>
  <c r="G27" i="42"/>
  <c r="G26" i="42"/>
  <c r="F24" i="42"/>
  <c r="F25" i="42" s="1"/>
  <c r="G25" i="42" s="1"/>
  <c r="E24" i="42"/>
  <c r="G23" i="42"/>
  <c r="G22" i="42"/>
  <c r="G21" i="42"/>
  <c r="F19" i="42"/>
  <c r="F20" i="42" s="1"/>
  <c r="G20" i="42" s="1"/>
  <c r="E19" i="42"/>
  <c r="G18" i="42"/>
  <c r="G17" i="42"/>
  <c r="F15" i="42"/>
  <c r="F16" i="42" s="1"/>
  <c r="G16" i="42" s="1"/>
  <c r="E15" i="42"/>
  <c r="G14" i="42"/>
  <c r="G13" i="42"/>
  <c r="G12" i="42"/>
  <c r="G11" i="42"/>
  <c r="G10" i="42"/>
  <c r="F8" i="42"/>
  <c r="F9" i="42" s="1"/>
  <c r="G9" i="42" s="1"/>
  <c r="E8" i="42"/>
  <c r="G7" i="42"/>
  <c r="G6" i="42"/>
  <c r="G5" i="42"/>
  <c r="G69" i="42" l="1"/>
  <c r="G54" i="42"/>
  <c r="G59" i="42"/>
  <c r="G15" i="42"/>
  <c r="G34" i="42"/>
  <c r="G83" i="42"/>
  <c r="G107" i="42"/>
  <c r="F55" i="42"/>
  <c r="G55" i="42" s="1"/>
  <c r="F70" i="42"/>
  <c r="G70" i="42" s="1"/>
  <c r="G80" i="42"/>
  <c r="F108" i="42"/>
  <c r="G108" i="42" s="1"/>
  <c r="G19" i="42"/>
  <c r="G24" i="42"/>
  <c r="F35" i="42"/>
  <c r="G35" i="42" s="1"/>
  <c r="G44" i="42"/>
  <c r="G63" i="42"/>
  <c r="G82" i="42"/>
  <c r="G94" i="42"/>
  <c r="F95" i="42"/>
  <c r="G95" i="42" s="1"/>
  <c r="G41" i="42"/>
  <c r="G79" i="42"/>
  <c r="G8" i="42"/>
  <c r="G28" i="42"/>
  <c r="G88" i="42"/>
  <c r="G101" i="42"/>
  <c r="G114" i="42"/>
  <c r="G119" i="42"/>
  <c r="F6" i="48"/>
  <c r="I6" i="48"/>
  <c r="J6" i="48"/>
  <c r="F7" i="48"/>
  <c r="I7" i="48"/>
  <c r="J7" i="48"/>
  <c r="F8" i="48"/>
  <c r="I8" i="48"/>
  <c r="J8" i="48"/>
  <c r="F9" i="48"/>
  <c r="I9" i="48"/>
  <c r="J9" i="48"/>
  <c r="F10" i="48"/>
  <c r="I10" i="48"/>
  <c r="J10" i="48"/>
  <c r="F11" i="48"/>
  <c r="I11" i="48"/>
  <c r="J11" i="48"/>
  <c r="F12" i="48"/>
  <c r="I12" i="48"/>
  <c r="J12" i="48"/>
  <c r="F13" i="48"/>
  <c r="I13" i="48"/>
  <c r="J13" i="48"/>
  <c r="F14" i="48"/>
  <c r="I14" i="48"/>
  <c r="J14" i="48"/>
  <c r="F15" i="48"/>
  <c r="I15" i="48"/>
  <c r="J15" i="48"/>
  <c r="F16" i="48"/>
  <c r="I16" i="48"/>
  <c r="J16" i="48"/>
  <c r="F17" i="48"/>
  <c r="I17" i="48"/>
  <c r="J17" i="48"/>
  <c r="F18" i="48"/>
  <c r="I18" i="48"/>
  <c r="J18" i="48"/>
  <c r="F19" i="48"/>
  <c r="I19" i="48"/>
  <c r="J19" i="48"/>
  <c r="F20" i="48"/>
  <c r="I20" i="48"/>
  <c r="J20" i="48"/>
  <c r="F21" i="48"/>
  <c r="I21" i="48"/>
  <c r="J21" i="48"/>
  <c r="F22" i="48"/>
  <c r="I22" i="48"/>
  <c r="J22" i="48"/>
  <c r="F23" i="48"/>
  <c r="I23" i="48"/>
  <c r="J23" i="48"/>
  <c r="F24" i="48"/>
  <c r="I24" i="48"/>
  <c r="J24" i="48"/>
  <c r="F25" i="48"/>
  <c r="I25" i="48"/>
  <c r="J25" i="48"/>
  <c r="F26" i="48"/>
  <c r="I26" i="48"/>
  <c r="J26" i="48"/>
  <c r="F27" i="48"/>
  <c r="I27" i="48"/>
  <c r="J27" i="48"/>
  <c r="F28" i="48"/>
  <c r="I28" i="48"/>
  <c r="J28" i="48"/>
  <c r="F29" i="48"/>
  <c r="I29" i="48"/>
  <c r="J29" i="48"/>
  <c r="F30" i="48"/>
  <c r="I30" i="48"/>
  <c r="J30" i="48"/>
  <c r="F31" i="48"/>
  <c r="I31" i="48"/>
  <c r="J31" i="48"/>
  <c r="B36" i="48"/>
  <c r="C36" i="48"/>
  <c r="D36" i="48"/>
  <c r="E36" i="48"/>
  <c r="G36" i="48"/>
  <c r="H36" i="48"/>
  <c r="D9" i="46"/>
  <c r="E9" i="46"/>
  <c r="F9" i="46"/>
  <c r="D16" i="46"/>
  <c r="E16" i="46"/>
  <c r="F16" i="46"/>
  <c r="D20" i="46"/>
  <c r="E20" i="46"/>
  <c r="F20" i="46"/>
  <c r="D26" i="46"/>
  <c r="E26" i="46"/>
  <c r="F26" i="46"/>
  <c r="D28" i="46"/>
  <c r="E28" i="46"/>
  <c r="F28" i="46"/>
  <c r="D30" i="46"/>
  <c r="E30" i="46"/>
  <c r="F30" i="46"/>
  <c r="D35" i="46"/>
  <c r="E35" i="46"/>
  <c r="F35" i="46"/>
  <c r="AA30" i="41"/>
  <c r="AA29" i="41"/>
  <c r="AA28" i="41"/>
  <c r="AA27" i="41"/>
  <c r="AA26" i="41"/>
  <c r="AA25" i="41"/>
  <c r="AA24" i="41"/>
  <c r="AA33" i="41"/>
  <c r="AA23" i="41"/>
  <c r="AA22" i="41"/>
  <c r="AA21" i="41"/>
  <c r="AA20" i="41"/>
  <c r="AA19" i="41"/>
  <c r="AA18" i="41"/>
  <c r="AA17" i="41"/>
  <c r="AA32" i="41"/>
  <c r="AA16" i="41"/>
  <c r="AA15" i="41"/>
  <c r="AA14" i="41"/>
  <c r="AA13" i="41"/>
  <c r="AA12" i="41"/>
  <c r="AA11" i="41"/>
  <c r="AA10" i="41"/>
  <c r="AA9" i="41"/>
  <c r="AA8" i="41"/>
  <c r="AA7" i="41"/>
  <c r="AA6" i="41"/>
  <c r="AA5" i="41"/>
  <c r="AA31" i="41"/>
  <c r="K29" i="48" l="1"/>
  <c r="K21" i="48"/>
  <c r="E36" i="46"/>
  <c r="I36" i="48"/>
  <c r="K13" i="48"/>
  <c r="K24" i="48"/>
  <c r="K16" i="48"/>
  <c r="K8" i="48"/>
  <c r="K25" i="48"/>
  <c r="K17" i="48"/>
  <c r="K9" i="48"/>
  <c r="K20" i="48"/>
  <c r="K12" i="48"/>
  <c r="K15" i="48"/>
  <c r="K11" i="48"/>
  <c r="K7" i="48"/>
  <c r="K28" i="48"/>
  <c r="K30" i="48"/>
  <c r="K26" i="48"/>
  <c r="K22" i="48"/>
  <c r="K18" i="48"/>
  <c r="K14" i="48"/>
  <c r="K10" i="48"/>
  <c r="K6" i="48"/>
  <c r="K31" i="48"/>
  <c r="K27" i="48"/>
  <c r="K23" i="48"/>
  <c r="K19" i="48"/>
  <c r="F36" i="48"/>
  <c r="D36" i="46"/>
  <c r="F36" i="46"/>
  <c r="J36" i="48"/>
  <c r="K36" i="48" s="1"/>
  <c r="G41" i="25" l="1"/>
  <c r="F12" i="20" l="1"/>
</calcChain>
</file>

<file path=xl/sharedStrings.xml><?xml version="1.0" encoding="utf-8"?>
<sst xmlns="http://schemas.openxmlformats.org/spreadsheetml/2006/main" count="3924" uniqueCount="1546">
  <si>
    <t>Andhra Pradesh</t>
  </si>
  <si>
    <t>Arunachal Pradesh</t>
  </si>
  <si>
    <t>Assam</t>
  </si>
  <si>
    <t>Bihar</t>
  </si>
  <si>
    <t>Chhattisgarh</t>
  </si>
  <si>
    <t>Delhi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</si>
  <si>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</si>
  <si>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</si>
  <si>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</si>
  <si>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</si>
  <si>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</si>
  <si>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</si>
  <si>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</si>
  <si>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Madhya Pradesh</t>
  </si>
  <si>
    <t>Maharashtra</t>
  </si>
  <si>
    <t>Manipur</t>
  </si>
  <si>
    <t>Meghalaya</t>
  </si>
  <si>
    <t>Mizoram</t>
  </si>
  <si>
    <t>Nagaland</t>
  </si>
  <si>
    <t>Odisha</t>
  </si>
  <si>
    <t>Punjab</t>
  </si>
  <si>
    <t>Rajasthan</t>
  </si>
  <si>
    <t>Sikkim</t>
  </si>
  <si>
    <t>Tamil Nadu</t>
  </si>
  <si>
    <t>Telangana</t>
  </si>
  <si>
    <t>Tripura</t>
  </si>
  <si>
    <t>Uttar Pradesh</t>
  </si>
  <si>
    <t>Uttarakhand</t>
  </si>
  <si>
    <t>West Bengal</t>
  </si>
  <si>
    <t>Chandigarh</t>
  </si>
  <si>
    <t>Lakshadweep</t>
  </si>
  <si>
    <t>Puducherry</t>
  </si>
  <si>
    <t>Total</t>
  </si>
  <si>
    <t>Andaman &amp; Nicobar Islands</t>
  </si>
  <si>
    <t>No.</t>
  </si>
  <si>
    <t>Name</t>
  </si>
  <si>
    <t>Biotic Province</t>
  </si>
  <si>
    <t>Ladakh</t>
  </si>
  <si>
    <t>Tibetan Plateau</t>
  </si>
  <si>
    <t>North-Western</t>
  </si>
  <si>
    <t>Western</t>
  </si>
  <si>
    <t>Central</t>
  </si>
  <si>
    <t>Eastern</t>
  </si>
  <si>
    <t>Kachchh</t>
  </si>
  <si>
    <t>Thar</t>
  </si>
  <si>
    <t>Central India</t>
  </si>
  <si>
    <t>Gujarat-Rajputana</t>
  </si>
  <si>
    <t>Western Ghats</t>
  </si>
  <si>
    <t>Malabar coast</t>
  </si>
  <si>
    <t>Western Ghat Mountains</t>
  </si>
  <si>
    <t>Deccan South Plateau</t>
  </si>
  <si>
    <t>Deccan Central Plateau</t>
  </si>
  <si>
    <t>Eastern Plateau</t>
  </si>
  <si>
    <t>Chhota Nagpur</t>
  </si>
  <si>
    <t>Central Highlands</t>
  </si>
  <si>
    <t>Upper Gangetic</t>
  </si>
  <si>
    <t>Lower Gangetic</t>
  </si>
  <si>
    <t>East Coast</t>
  </si>
  <si>
    <t>West Coast</t>
  </si>
  <si>
    <t>Brahmaputra Valley</t>
  </si>
  <si>
    <t>North-Eastern Hills</t>
  </si>
  <si>
    <t>Andaman Islands</t>
  </si>
  <si>
    <t>Nicobar Islands</t>
  </si>
  <si>
    <t>Lakshadweep Islands</t>
  </si>
  <si>
    <t>Marine Influenced Area</t>
  </si>
  <si>
    <t>Grand Total</t>
  </si>
  <si>
    <t>Source: Wildlife Institute of India (Rodgers et al. 2002)/Zoological Survey of India</t>
  </si>
  <si>
    <t>-</t>
  </si>
  <si>
    <t>State</t>
  </si>
  <si>
    <t xml:space="preserve">Tamil Nadu </t>
  </si>
  <si>
    <t>Kerala</t>
  </si>
  <si>
    <t xml:space="preserve">Karnataka </t>
  </si>
  <si>
    <t xml:space="preserve">Goa </t>
  </si>
  <si>
    <t xml:space="preserve">Gujarat </t>
  </si>
  <si>
    <t xml:space="preserve">Rajasthan </t>
  </si>
  <si>
    <t xml:space="preserve">Haryana </t>
  </si>
  <si>
    <t xml:space="preserve">Punjab </t>
  </si>
  <si>
    <t xml:space="preserve">Himachal Pradesh </t>
  </si>
  <si>
    <t xml:space="preserve">Uttar Pradesh </t>
  </si>
  <si>
    <t>Andaman &amp; Nicobar</t>
  </si>
  <si>
    <t>Daman &amp; Diu</t>
  </si>
  <si>
    <t>Category</t>
  </si>
  <si>
    <t>I</t>
  </si>
  <si>
    <t>II</t>
  </si>
  <si>
    <t>Name of Biosphere Reserve</t>
  </si>
  <si>
    <t>Location (State) and Bio-Geographic Zones</t>
  </si>
  <si>
    <t xml:space="preserve">Nilgiri </t>
  </si>
  <si>
    <t>Part of Wynad, Nagarhole, Bandipur and Mudumalai, Nilambur, Silent Valley and Siruvani hills (Tamil Nadu, Kerala and Karnataka)-Western Ghats</t>
  </si>
  <si>
    <t xml:space="preserve">Nanda Devi </t>
  </si>
  <si>
    <t>Part of Chamoli, Pithoragarh &amp; Almora Districts and valley of flowers (Uttarakhand)-West Himalayas</t>
  </si>
  <si>
    <t>Nokrek</t>
  </si>
  <si>
    <t>Part of Garo Hills (Meghalaya)-East Himalayas</t>
  </si>
  <si>
    <t>Manas</t>
  </si>
  <si>
    <t>14.03.1989</t>
  </si>
  <si>
    <t>Part of Kokrajhar, Bongaigaon, Barpeta, Nalbari, Kamrup and Darang districts (Assam)-East Himalayas</t>
  </si>
  <si>
    <t>Sunderbans</t>
  </si>
  <si>
    <t xml:space="preserve">Gulf of Mannar </t>
  </si>
  <si>
    <t>Indian part of Gulf of Mannar between India and Sri Lanka (Tamil Nadu)-Coasts</t>
  </si>
  <si>
    <t>Great Nicobar</t>
  </si>
  <si>
    <t>Southern Most Islands of Andaman and Nicobar (A&amp;N Islands)-Islands</t>
  </si>
  <si>
    <t>Similipal</t>
  </si>
  <si>
    <t>Part of Mayurbhanj district (Orissa)-Deccan Peninsula</t>
  </si>
  <si>
    <t>Dibru-Saikhowa</t>
  </si>
  <si>
    <t>28.07.1997</t>
  </si>
  <si>
    <t>Part of Dibrugarh and Tinsukhia districts (Assam)-East Himalayas</t>
  </si>
  <si>
    <t>Dehang Debang</t>
  </si>
  <si>
    <t>02.09.1998</t>
  </si>
  <si>
    <t>Part of Siang and Debang Valley in Arunachal Pradesh-East Himalayas</t>
  </si>
  <si>
    <t>Pachmarhi</t>
  </si>
  <si>
    <t>Part of  Betul, Hoshangabad and Chindwara Districts of Madhya Pradesh-Semi-Arid-Gujarat Rajputana</t>
  </si>
  <si>
    <t>Parts of North and West Sikkim</t>
  </si>
  <si>
    <t>Agasthyamalai</t>
  </si>
  <si>
    <t>Part of Thirunelvedi and Kanya Kumari Districts in Tamil Nadu and Thiruvananthapuram, Kollam and Pathanmthita of Kerala (Tamil Nadu &amp; Kerala)</t>
  </si>
  <si>
    <t>Achankmar- Amarkantak</t>
  </si>
  <si>
    <t>Part of Anuppur and Dindori Distt.,of MP, part of Bilaspur distts., of Chhattisgarh State (Madhya Pradesh &amp; Chattisgarh)</t>
  </si>
  <si>
    <t>29.01.2008</t>
  </si>
  <si>
    <t>Parts of Kachchh, Rajkot, Surendranagar and Patan Civil Districts of Gujarat State</t>
  </si>
  <si>
    <t xml:space="preserve">Cold Desert </t>
  </si>
  <si>
    <t>Pin Valley National Park and surroundings; Chandratal and Sarchu &amp; Kibber Wildlife Sanctuary in Himachal Pradesh.</t>
  </si>
  <si>
    <t xml:space="preserve">Seshachalam </t>
  </si>
  <si>
    <t>20.09.2010</t>
  </si>
  <si>
    <t>Seshachalam hill range in Eastern Ghats encompsssing part of Chitoor and Kadapa district in Andhra Pradesh</t>
  </si>
  <si>
    <t>Panna</t>
  </si>
  <si>
    <t>25.08.2011</t>
  </si>
  <si>
    <t>Part of Panna and Chhattarpur district in Madhya Pradesh</t>
  </si>
  <si>
    <t>6,47.91</t>
  </si>
  <si>
    <t>2,33.21</t>
  </si>
  <si>
    <t>3,26.60</t>
  </si>
  <si>
    <t>3,99.10</t>
  </si>
  <si>
    <t>5,66.93</t>
  </si>
  <si>
    <t>32,87,263</t>
  </si>
  <si>
    <t>1,18,918</t>
  </si>
  <si>
    <t>Name of Zoo</t>
  </si>
  <si>
    <t>Location</t>
  </si>
  <si>
    <t>Biological Park, Chidyatapu</t>
  </si>
  <si>
    <t>Port Blair</t>
  </si>
  <si>
    <t>Indira Gandhi Zoological Park</t>
  </si>
  <si>
    <t>Visakhapatnam</t>
  </si>
  <si>
    <t>Nehru Zoological Park</t>
  </si>
  <si>
    <t>Hyderabad</t>
  </si>
  <si>
    <t>Sri Venkateswara Zoological Park</t>
  </si>
  <si>
    <t>Tirupati</t>
  </si>
  <si>
    <t>Biological Park Itanagar</t>
  </si>
  <si>
    <t>Itanagar</t>
  </si>
  <si>
    <t>Assam State Zoo Cum Botanical Garden</t>
  </si>
  <si>
    <t>Guwahati</t>
  </si>
  <si>
    <t>Sanjay Gandhi Biological Park</t>
  </si>
  <si>
    <t>Patna</t>
  </si>
  <si>
    <t>Kanan Pandari Zoo</t>
  </si>
  <si>
    <t>Bilaspur</t>
  </si>
  <si>
    <t>Maitri Baagh Zoo</t>
  </si>
  <si>
    <t>Bhilai</t>
  </si>
  <si>
    <t>National Zoological Park</t>
  </si>
  <si>
    <t>Bondla Zoo</t>
  </si>
  <si>
    <t>Usgao</t>
  </si>
  <si>
    <t>Dr. Shyamaprasad Mukharjee Zoological Garden</t>
  </si>
  <si>
    <t xml:space="preserve">Surat </t>
  </si>
  <si>
    <t>Indoda  Nature Park</t>
  </si>
  <si>
    <t>Gandhi Nagar</t>
  </si>
  <si>
    <t>Kamla Nehru Zoological Garden</t>
  </si>
  <si>
    <t>Ahemdabad</t>
  </si>
  <si>
    <t>Sakkarbaug Zoo</t>
  </si>
  <si>
    <t>Junagarh</t>
  </si>
  <si>
    <t>Sayaji Baug Zoo</t>
  </si>
  <si>
    <t>Vadodara</t>
  </si>
  <si>
    <t>Rohtak Zoo</t>
  </si>
  <si>
    <t>Rohtak</t>
  </si>
  <si>
    <t>Himalayan Nature Park (Kufri)</t>
  </si>
  <si>
    <t>Kufri</t>
  </si>
  <si>
    <t>Bhagwan Birsa Biological Park</t>
  </si>
  <si>
    <t>Ranchi</t>
  </si>
  <si>
    <t>Jawaharlal Nehru Biological Park</t>
  </si>
  <si>
    <t>Bokaro</t>
  </si>
  <si>
    <t>Tata Steel Zoological Park</t>
  </si>
  <si>
    <t>Jamshedpur</t>
  </si>
  <si>
    <t>Bellary Childrens Park-Cum-Zoo (Bellary Zoo)</t>
  </si>
  <si>
    <t>Bellary</t>
  </si>
  <si>
    <t>Children Park &amp; Zoo (Gadag Zoo)</t>
  </si>
  <si>
    <t>Gadag</t>
  </si>
  <si>
    <t>Dr. K.Shivarma  Karanth Pilikula Biological Park</t>
  </si>
  <si>
    <t>Mangalore</t>
  </si>
  <si>
    <t>Sri Chamarajendra Zoological Gardens</t>
  </si>
  <si>
    <t>Mysore</t>
  </si>
  <si>
    <t>Tiger &amp; Lion Safari, Thyyarekoppa</t>
  </si>
  <si>
    <t>Shimoga</t>
  </si>
  <si>
    <t>State  Museum &amp; Zoo</t>
  </si>
  <si>
    <t>Thrissur</t>
  </si>
  <si>
    <t>Thiruvananthapuram Zoo</t>
  </si>
  <si>
    <t>Thiruvananthapuram</t>
  </si>
  <si>
    <t>Gandhi Zoological Park</t>
  </si>
  <si>
    <t>Gwalior</t>
  </si>
  <si>
    <t>Kamla Nehru Prani Sanghrahalay Zoo</t>
  </si>
  <si>
    <t>Indore</t>
  </si>
  <si>
    <t>Van Vihar National Park</t>
  </si>
  <si>
    <t>Bhopal</t>
  </si>
  <si>
    <t>Aurangabad Municipal Zoo</t>
  </si>
  <si>
    <t>Aurangabad</t>
  </si>
  <si>
    <t>Mahatma Gandhi Rashtriya Udyan Zoo</t>
  </si>
  <si>
    <t>Solapur</t>
  </si>
  <si>
    <t>Nisargakavl Bahlnabai Choudhary Pranisansangahralay</t>
  </si>
  <si>
    <t>Pune</t>
  </si>
  <si>
    <t>Rajiv Gandhi Zoological Park And Wildlife Research Centre</t>
  </si>
  <si>
    <t>Veermata Jijabai Bhosale Udyan &amp; Zoo</t>
  </si>
  <si>
    <t>Mumbai</t>
  </si>
  <si>
    <t>Manipur Zoological Garden</t>
  </si>
  <si>
    <t>Aizawl Zoo (Mizoram Zoo)</t>
  </si>
  <si>
    <t>Aizwal</t>
  </si>
  <si>
    <t>Indira Gandhi Park Zoo &amp; Deer Park</t>
  </si>
  <si>
    <t>Rourkela</t>
  </si>
  <si>
    <t>Nandankanan  Biological Park</t>
  </si>
  <si>
    <t>Bhubaneswar</t>
  </si>
  <si>
    <t>Wild Animal Conservation Centre</t>
  </si>
  <si>
    <t>Mothijharan Sambalpur</t>
  </si>
  <si>
    <t>Deer Park, Bir Moti Bagh (patiala Zoo)</t>
  </si>
  <si>
    <t>Patiala</t>
  </si>
  <si>
    <t>Ludhiana Zoo</t>
  </si>
  <si>
    <t>Ludhiana</t>
  </si>
  <si>
    <t>Mahendra Chaudhury Zoological Park</t>
  </si>
  <si>
    <t>Jaipur</t>
  </si>
  <si>
    <t>Jodhpur</t>
  </si>
  <si>
    <t>Udaipur</t>
  </si>
  <si>
    <t>Amirdhi Zoo</t>
  </si>
  <si>
    <t>Vellore</t>
  </si>
  <si>
    <t>Arignar Anna Zoological Park</t>
  </si>
  <si>
    <t>Vandalur Chennai</t>
  </si>
  <si>
    <t>Chennai Snake Park Trust</t>
  </si>
  <si>
    <t>Madras Crocodile Bank Trust/Centre For Herpetology</t>
  </si>
  <si>
    <t>Mahabalipuram</t>
  </si>
  <si>
    <t>V.O.C.  Park Mini Zoo</t>
  </si>
  <si>
    <t>Coimbatore</t>
  </si>
  <si>
    <t>Sepahijala Zoological Park</t>
  </si>
  <si>
    <t>Kanpur Zoological Park</t>
  </si>
  <si>
    <t>Kanpur</t>
  </si>
  <si>
    <t>Lucknow Prani Udyan</t>
  </si>
  <si>
    <t>Lucknow</t>
  </si>
  <si>
    <t>Pt Govind Ballabh Pant High Altitude Zoo</t>
  </si>
  <si>
    <t>Nainital</t>
  </si>
  <si>
    <t>Alipore Zoological Garden</t>
  </si>
  <si>
    <t>Kolkata</t>
  </si>
  <si>
    <t>Jhargram Zoo</t>
  </si>
  <si>
    <t>Jhargram</t>
  </si>
  <si>
    <t>Marble Palace Zoo</t>
  </si>
  <si>
    <t>Padmaja Naidu Himalayan Zoological Park</t>
  </si>
  <si>
    <t>Darjeeling</t>
  </si>
  <si>
    <t>Source : Central Zoo Authority, Ministry of Environment, Forest  and Climate Change</t>
  </si>
  <si>
    <t>Palamau</t>
  </si>
  <si>
    <t>2008-09</t>
  </si>
  <si>
    <t xml:space="preserve">Total </t>
  </si>
  <si>
    <t>Coringa</t>
  </si>
  <si>
    <t>Sanctuary</t>
  </si>
  <si>
    <t>Krishna</t>
  </si>
  <si>
    <t>Pulicat Lake</t>
  </si>
  <si>
    <t>Dadra &amp; Nagar Haveli</t>
  </si>
  <si>
    <t>Fudam</t>
  </si>
  <si>
    <t>Chorao Island</t>
  </si>
  <si>
    <t>Marine (Gulf of Kachchh)</t>
  </si>
  <si>
    <t>National Park</t>
  </si>
  <si>
    <t>Khijadia</t>
  </si>
  <si>
    <t>Community Reserve</t>
  </si>
  <si>
    <t>Malvan Marine</t>
  </si>
  <si>
    <t>Thane Creek Flamingo</t>
  </si>
  <si>
    <t>Bhitarkanika</t>
  </si>
  <si>
    <t>Chilka (Nalaban)</t>
  </si>
  <si>
    <t>Gahirmatha</t>
  </si>
  <si>
    <t>Balukhand Konark</t>
  </si>
  <si>
    <t>Gulf of Mannar Marine</t>
  </si>
  <si>
    <t>Point Calimere</t>
  </si>
  <si>
    <t>Sundarbans</t>
  </si>
  <si>
    <t>West Sundarbans</t>
  </si>
  <si>
    <t>Haliday Island</t>
  </si>
  <si>
    <t>Sajnakhali</t>
  </si>
  <si>
    <t>Lothian Island</t>
  </si>
  <si>
    <t>Arial Island</t>
  </si>
  <si>
    <t>Bamboo Island</t>
  </si>
  <si>
    <t>Barren Island</t>
  </si>
  <si>
    <t>Battimalv Island</t>
  </si>
  <si>
    <t>Belle Island</t>
  </si>
  <si>
    <t>Bennett Island</t>
  </si>
  <si>
    <t>Bingham Island</t>
  </si>
  <si>
    <t>Blister Island</t>
  </si>
  <si>
    <t>Bluff Island</t>
  </si>
  <si>
    <t>Bondoville Island</t>
  </si>
  <si>
    <t>Brush Island</t>
  </si>
  <si>
    <t>Buchanan Island</t>
  </si>
  <si>
    <t>Campbell</t>
  </si>
  <si>
    <t>Chanel Island</t>
  </si>
  <si>
    <t>Cinque Islands</t>
  </si>
  <si>
    <t>Clyde Island</t>
  </si>
  <si>
    <t>Cone Island</t>
  </si>
  <si>
    <t>Curlew (B.P.) Island</t>
  </si>
  <si>
    <t>Curlew Island</t>
  </si>
  <si>
    <t>Defence Island</t>
  </si>
  <si>
    <t>Dot Island</t>
  </si>
  <si>
    <t>Dottrell Island</t>
  </si>
  <si>
    <t>Duncan Island</t>
  </si>
  <si>
    <t>East Island</t>
  </si>
  <si>
    <t>East Of Inglis Island</t>
  </si>
  <si>
    <t>Egg Island</t>
  </si>
  <si>
    <t>Elat Island</t>
  </si>
  <si>
    <t>Entrance Island</t>
  </si>
  <si>
    <t>Galathea</t>
  </si>
  <si>
    <t>Gander Island</t>
  </si>
  <si>
    <t>Girjan Island</t>
  </si>
  <si>
    <t>Goose Island</t>
  </si>
  <si>
    <t>Hump Island</t>
  </si>
  <si>
    <t>Interview Island</t>
  </si>
  <si>
    <t>James Island</t>
  </si>
  <si>
    <t>Jungle Island</t>
  </si>
  <si>
    <t>Kyd Island</t>
  </si>
  <si>
    <t>Landfall Island</t>
  </si>
  <si>
    <t>Latouche Island</t>
  </si>
  <si>
    <t>Lohabarrack</t>
  </si>
  <si>
    <t>Mahatma Gandhi Marine</t>
  </si>
  <si>
    <t>Mangrove Island</t>
  </si>
  <si>
    <t>Mask Island</t>
  </si>
  <si>
    <t>Mayo Island</t>
  </si>
  <si>
    <t>Megapode Island</t>
  </si>
  <si>
    <t>Middle Button Island</t>
  </si>
  <si>
    <t>Montogemery Island</t>
  </si>
  <si>
    <t>Mount Harriett</t>
  </si>
  <si>
    <t>Narcondam Island</t>
  </si>
  <si>
    <t>North Brother Island</t>
  </si>
  <si>
    <t>North Button Island</t>
  </si>
  <si>
    <t>North Island</t>
  </si>
  <si>
    <t>North Reef Island</t>
  </si>
  <si>
    <t>Oliver Island</t>
  </si>
  <si>
    <t>Orchid Island</t>
  </si>
  <si>
    <t>Ox Island</t>
  </si>
  <si>
    <t>Oyster Island-I</t>
  </si>
  <si>
    <t>Oyster Island-II</t>
  </si>
  <si>
    <t>Paget Island</t>
  </si>
  <si>
    <t>Parkinson Island</t>
  </si>
  <si>
    <t>Passage Island</t>
  </si>
  <si>
    <t>Patric Island</t>
  </si>
  <si>
    <t>Peacock Island</t>
  </si>
  <si>
    <t>Pitman Island</t>
  </si>
  <si>
    <t>Point Island</t>
  </si>
  <si>
    <t>Potanma Islands</t>
  </si>
  <si>
    <t>Ranger Island</t>
  </si>
  <si>
    <t>Rani Jhansi</t>
  </si>
  <si>
    <t>Reef Island</t>
  </si>
  <si>
    <t>Roper Island</t>
  </si>
  <si>
    <t>Ross Island</t>
  </si>
  <si>
    <t>Rowe Island</t>
  </si>
  <si>
    <t>Saddle Peak</t>
  </si>
  <si>
    <t>Sandy Island</t>
  </si>
  <si>
    <t>Sea Serpent Island</t>
  </si>
  <si>
    <t>Shark Island</t>
  </si>
  <si>
    <t>Shearme Island</t>
  </si>
  <si>
    <t>Sir Hugh Rose Island</t>
  </si>
  <si>
    <t>Sisters Island</t>
  </si>
  <si>
    <t>Snake Island-I</t>
  </si>
  <si>
    <t>Snake Island-II</t>
  </si>
  <si>
    <t>South Brother Island</t>
  </si>
  <si>
    <t>South Button Island</t>
  </si>
  <si>
    <t>South Reef Island</t>
  </si>
  <si>
    <t>South Sentinel Island</t>
  </si>
  <si>
    <t>Spike Island-I</t>
  </si>
  <si>
    <t>Spike Island-II</t>
  </si>
  <si>
    <t>Stoat Island</t>
  </si>
  <si>
    <t>Surat Island</t>
  </si>
  <si>
    <t>Swamp Island</t>
  </si>
  <si>
    <t>Table (Delgarno) Island</t>
  </si>
  <si>
    <t>Table (Excelsior) Island</t>
  </si>
  <si>
    <t>Talabaicha Island</t>
  </si>
  <si>
    <t>Temple Island</t>
  </si>
  <si>
    <t>Tillongchang Island</t>
  </si>
  <si>
    <t>Tree Island</t>
  </si>
  <si>
    <t>Trilby Island</t>
  </si>
  <si>
    <t>Tuft Island</t>
  </si>
  <si>
    <t>Turtle Islands</t>
  </si>
  <si>
    <t>Kwangtung Island</t>
  </si>
  <si>
    <t>West Island</t>
  </si>
  <si>
    <t>Wharf Island</t>
  </si>
  <si>
    <t>White Cliff Island</t>
  </si>
  <si>
    <t>Galathea Bay</t>
  </si>
  <si>
    <t>Cuthbert Bay</t>
  </si>
  <si>
    <t>Pitti</t>
  </si>
  <si>
    <t>Biosphere Reserves ++</t>
  </si>
  <si>
    <t>Conservation Reserves ++</t>
  </si>
  <si>
    <t>community Reserves ++</t>
  </si>
  <si>
    <t>National Parks ++</t>
  </si>
  <si>
    <t>Wildlife Sanctuaries ++</t>
  </si>
  <si>
    <t>Reserve Forest+</t>
  </si>
  <si>
    <t>Protected Forest +</t>
  </si>
  <si>
    <t>Unclassed Forest +</t>
  </si>
  <si>
    <t>Outside Habitats (ex situ)</t>
  </si>
  <si>
    <t>Botanical gardens **</t>
  </si>
  <si>
    <t>Gene banks</t>
  </si>
  <si>
    <t>na</t>
  </si>
  <si>
    <t>State Covered</t>
  </si>
  <si>
    <t>Jammu and Kashmir, Himachal Pradesh, Sikkim, Uttarakhand</t>
  </si>
  <si>
    <t>Jammu and Kashmir, Himachal Pradesh, Uttarakhand, Sikkim, Arunachal Pradesh, West Bengal</t>
  </si>
  <si>
    <t>Punjab, Jammu and Kashmir, Rajasthan, Gujarat, Madhya Pradesh, Uttar Pradesh, Haryana</t>
  </si>
  <si>
    <t>Gujarat, Maharashtra, Goa, Karnataka, Tamil Nadu, Kerala</t>
  </si>
  <si>
    <t>Karnataka, Andhra Pradesh, Tamil Nadu, Kerala, Odisha, Madhya Pradesh, Maharashtra</t>
  </si>
  <si>
    <t>Uttar Pradesh, Bihar, West Bengal</t>
  </si>
  <si>
    <t xml:space="preserve">North East
</t>
  </si>
  <si>
    <t>Assam, Meghalaya, Manipur, Mizoram, Nagaland &amp; Tripura</t>
  </si>
  <si>
    <t>Andaman and Nicobar Islands, Lakshadweep</t>
  </si>
  <si>
    <t>Rajasthan, Punjab, Haryana, Gujarat</t>
  </si>
  <si>
    <t>Within Habitats (in situ)</t>
  </si>
  <si>
    <t>Kadalundi Vallikkunnu Community Reserve</t>
  </si>
  <si>
    <t>Rodgers, W.A., Panwar, H.S. and Mathur, V. B. (2002). Wildlife Protected Area Network in India: A Review (Executive summary), Wildlife Institute of India, Dehradun</t>
  </si>
  <si>
    <t>Sr. No.</t>
  </si>
  <si>
    <t>Water bodies</t>
  </si>
  <si>
    <t>Bihar (including Jharkhand)</t>
  </si>
  <si>
    <t>Madhya Pradesh*</t>
  </si>
  <si>
    <t>Uttar Pradesh *</t>
  </si>
  <si>
    <t>Source: National Bureau of Soil Survey and Land Use Planning (ICAR) Nagpur</t>
  </si>
  <si>
    <t>* Including Uttarakhand  (with UP) and Chhattisgarh( with MP)</t>
  </si>
  <si>
    <t>India Total</t>
  </si>
  <si>
    <t>82 Districts</t>
  </si>
  <si>
    <t>GRAND TOTAL</t>
  </si>
  <si>
    <t>State Total</t>
  </si>
  <si>
    <t>Total of affected districts</t>
  </si>
  <si>
    <t>South 24 Paragna</t>
  </si>
  <si>
    <t>Puruliya</t>
  </si>
  <si>
    <t>North 24 Pargana</t>
  </si>
  <si>
    <t>Sitapur</t>
  </si>
  <si>
    <t>Mathura</t>
  </si>
  <si>
    <t>Lalitpur</t>
  </si>
  <si>
    <t>Bijnor</t>
  </si>
  <si>
    <t>Agra</t>
  </si>
  <si>
    <t>Dhalai</t>
  </si>
  <si>
    <t>North</t>
  </si>
  <si>
    <t>South</t>
  </si>
  <si>
    <t xml:space="preserve">West </t>
  </si>
  <si>
    <t>Tuticorin</t>
  </si>
  <si>
    <t>Thirunelveli</t>
  </si>
  <si>
    <t>Erode</t>
  </si>
  <si>
    <t>Dharmapuri</t>
  </si>
  <si>
    <t>East</t>
  </si>
  <si>
    <t>Rajsamand</t>
  </si>
  <si>
    <t>Nagaur</t>
  </si>
  <si>
    <t>Jhunjhunu</t>
  </si>
  <si>
    <t>Ajmer</t>
  </si>
  <si>
    <t>Kohima, Phek, Wokha, Zunheboto, Tuensang,Mokokchung, Mon</t>
  </si>
  <si>
    <t>Serchhip</t>
  </si>
  <si>
    <t>Saiha</t>
  </si>
  <si>
    <t>Mamit</t>
  </si>
  <si>
    <t>Lunglei</t>
  </si>
  <si>
    <t>Lawngtlai</t>
  </si>
  <si>
    <t>Kolasib</t>
  </si>
  <si>
    <t>Champhai</t>
  </si>
  <si>
    <t>Aizawl</t>
  </si>
  <si>
    <t>West Garohills</t>
  </si>
  <si>
    <t>South Garohills</t>
  </si>
  <si>
    <t>Jaintia Hills</t>
  </si>
  <si>
    <t>East Garohills</t>
  </si>
  <si>
    <t>West Imphal</t>
  </si>
  <si>
    <t>East Imphal</t>
  </si>
  <si>
    <t>Wardha</t>
  </si>
  <si>
    <t>Nasik</t>
  </si>
  <si>
    <t>Bhandara</t>
  </si>
  <si>
    <t>Ujjain</t>
  </si>
  <si>
    <t>Sidhi</t>
  </si>
  <si>
    <t>Ratlam</t>
  </si>
  <si>
    <t>Morena</t>
  </si>
  <si>
    <t>Jhabua</t>
  </si>
  <si>
    <t>Chattarpur</t>
  </si>
  <si>
    <t>Balaghat</t>
  </si>
  <si>
    <t>Palghat</t>
  </si>
  <si>
    <t>KeraIa</t>
  </si>
  <si>
    <t>Tumkur</t>
  </si>
  <si>
    <t>Gulbarga</t>
  </si>
  <si>
    <t>Chickmagalur</t>
  </si>
  <si>
    <t>Bijapur</t>
  </si>
  <si>
    <t>Bagalkot</t>
  </si>
  <si>
    <t>West Singhbhoom</t>
  </si>
  <si>
    <t>Sarailela- Kharsawan</t>
  </si>
  <si>
    <t>East Singhbhum</t>
  </si>
  <si>
    <t>Kullu</t>
  </si>
  <si>
    <t>Chamba</t>
  </si>
  <si>
    <t>Surat</t>
  </si>
  <si>
    <t>Bhavnagar</t>
  </si>
  <si>
    <t>Bharuch</t>
  </si>
  <si>
    <t>South Goa</t>
  </si>
  <si>
    <t>North Goa</t>
  </si>
  <si>
    <t>Siwan</t>
  </si>
  <si>
    <t>Munger</t>
  </si>
  <si>
    <t>Gaya</t>
  </si>
  <si>
    <t>Bhagalpur</t>
  </si>
  <si>
    <t>Banka</t>
  </si>
  <si>
    <t>Nellore</t>
  </si>
  <si>
    <t>Kurnool</t>
  </si>
  <si>
    <t>Chittor</t>
  </si>
  <si>
    <t>District</t>
  </si>
  <si>
    <t>State/UT</t>
  </si>
  <si>
    <t>Source: Desertification and Land Degradation Atlas Of India - 2016, Space Applications Centre, ISRO</t>
  </si>
  <si>
    <t>Jammu and Kashmir</t>
  </si>
  <si>
    <t>2003-05</t>
  </si>
  <si>
    <t>2011-13</t>
  </si>
  <si>
    <t>State Name</t>
  </si>
  <si>
    <t>Statement 1.21: State-wise degraded land by type of soil degradation</t>
  </si>
  <si>
    <t>Jammu And Kashmir</t>
  </si>
  <si>
    <t>Dadra And Nagar Haveli</t>
  </si>
  <si>
    <t>Andaman And Nicobar Island</t>
  </si>
  <si>
    <t>(a) Status of macro nutrients</t>
  </si>
  <si>
    <t>Statement 1.22: State-wise nutrient status of soil</t>
  </si>
  <si>
    <t>Dadra and Nagar Haveli</t>
  </si>
  <si>
    <t>Andaman and Nicobar Islands</t>
  </si>
  <si>
    <t xml:space="preserve">Grand Total </t>
  </si>
  <si>
    <t>Sub Total-7</t>
  </si>
  <si>
    <t>River/Stream/Canals</t>
  </si>
  <si>
    <t>Coastal Wetland</t>
  </si>
  <si>
    <t>Inland Wetland</t>
  </si>
  <si>
    <t>Sub Total-6</t>
  </si>
  <si>
    <t>Snow and Glacier</t>
  </si>
  <si>
    <t>Sub Total-5</t>
  </si>
  <si>
    <t>Grass / Grazing</t>
  </si>
  <si>
    <t>Sub Total-4</t>
  </si>
  <si>
    <t>Swamp / Mangroves</t>
  </si>
  <si>
    <t>Scrub Forest</t>
  </si>
  <si>
    <t>Forest Plantation</t>
  </si>
  <si>
    <t>Evergreen/Semi evergreen</t>
  </si>
  <si>
    <t>Deciduous</t>
  </si>
  <si>
    <t>Forest</t>
  </si>
  <si>
    <t>Sub Total-3</t>
  </si>
  <si>
    <t>Urban</t>
  </si>
  <si>
    <t>Rural</t>
  </si>
  <si>
    <t>Mining</t>
  </si>
  <si>
    <t>Builtup</t>
  </si>
  <si>
    <t>Sub Total-2</t>
  </si>
  <si>
    <t>Scrub Land</t>
  </si>
  <si>
    <t>Sandy Area</t>
  </si>
  <si>
    <t>Salt Affected Land</t>
  </si>
  <si>
    <t>Rann</t>
  </si>
  <si>
    <t>Gullied / Ravinous Land</t>
  </si>
  <si>
    <t>Barren Rocky</t>
  </si>
  <si>
    <t>Barren/unculturable/ Wastelands</t>
  </si>
  <si>
    <t>Sub Total -1</t>
  </si>
  <si>
    <t>Plantation</t>
  </si>
  <si>
    <t>Fallow</t>
  </si>
  <si>
    <t>Current Shifting cultivation</t>
  </si>
  <si>
    <t>Crop land</t>
  </si>
  <si>
    <t>Agriculture</t>
  </si>
  <si>
    <t>Wet lands / Water bodies</t>
  </si>
  <si>
    <t>2011-12</t>
  </si>
  <si>
    <t>2005-06</t>
  </si>
  <si>
    <t>STANDING COMMITTEE ON AGRICULTURE (2015-2016),MINISTRY OF AGRICULTURE AND FARMERS WELFARE (DEPARTMENT OF AGRICULTURAL RESEARCH AND EDUCATION) TWENTY NINTH REPORT IMPACT OF CHEMICAL FERTILIZERS AND PESTICIDES ON AGRICULTURE AND ALLIED SECTORS IN THE COUNTRY</t>
  </si>
  <si>
    <t>Note:</t>
  </si>
  <si>
    <t xml:space="preserve">Source: Wastelands Atlas of India 2011, Department of Land Resources, Ministry of Rural Development  </t>
  </si>
  <si>
    <t xml:space="preserve">Union Territory </t>
  </si>
  <si>
    <t xml:space="preserve">Uttarakhand </t>
  </si>
  <si>
    <t xml:space="preserve">Nagaland </t>
  </si>
  <si>
    <t xml:space="preserve">Mizoram </t>
  </si>
  <si>
    <t xml:space="preserve">Meghalaya </t>
  </si>
  <si>
    <t xml:space="preserve">Manipur </t>
  </si>
  <si>
    <t xml:space="preserve">Madhya Pradesh </t>
  </si>
  <si>
    <t xml:space="preserve">Kerala </t>
  </si>
  <si>
    <t xml:space="preserve">Jharkhand </t>
  </si>
  <si>
    <t xml:space="preserve">Delhi </t>
  </si>
  <si>
    <t xml:space="preserve">Chhattisgarh </t>
  </si>
  <si>
    <t xml:space="preserve">Bihar </t>
  </si>
  <si>
    <t xml:space="preserve"> Assam </t>
  </si>
  <si>
    <t xml:space="preserve"> Arunachal Pradesh </t>
  </si>
  <si>
    <t xml:space="preserve"> Andhra Pradesh </t>
  </si>
  <si>
    <t>Trans Himalaya</t>
  </si>
  <si>
    <t>Himalaya</t>
  </si>
  <si>
    <t>Desert</t>
  </si>
  <si>
    <t>Semi-Arid</t>
  </si>
  <si>
    <t>Deccan Peninsula</t>
  </si>
  <si>
    <t>Gangetic Plain</t>
  </si>
  <si>
    <t>Coasts</t>
  </si>
  <si>
    <t>Island</t>
  </si>
  <si>
    <t>Source: National Remote Sensing Centre, Government of India.</t>
  </si>
  <si>
    <t xml:space="preserve">Puducherry </t>
  </si>
  <si>
    <t>Source:  Soil and Land Use Survey of India, Ministry of Agriculture and Farmers' Welfare</t>
  </si>
  <si>
    <t>Source: ENVIS Centre on Wildlife and Protected Area, M/o Environment, Forests &amp; Climate Change</t>
  </si>
  <si>
    <t>Source: Ministry of Environment, Forests &amp; Climate Change</t>
  </si>
  <si>
    <t xml:space="preserve">          **  BGCI Website</t>
  </si>
  <si>
    <t xml:space="preserve">          ++ National Wildlife Database of Wildlife Institute of India; </t>
  </si>
  <si>
    <t>Nandanvan Jungle Safari (Naya Raipur)</t>
  </si>
  <si>
    <t>New Raipur</t>
  </si>
  <si>
    <t>Dhauladhar Nature Park</t>
  </si>
  <si>
    <t>Gopalpur</t>
  </si>
  <si>
    <t>Parassinikkadavu Snake Park and Zoo</t>
  </si>
  <si>
    <t>Kannur</t>
  </si>
  <si>
    <t>Maharajbag Zoo</t>
  </si>
  <si>
    <t>Nagpur</t>
  </si>
  <si>
    <t>Chinchiwad,Pune</t>
  </si>
  <si>
    <t>Sanjay Gandhi National Park and Zoo</t>
  </si>
  <si>
    <t>Borivali</t>
  </si>
  <si>
    <t>Iroisemba</t>
  </si>
  <si>
    <t>Nehru Park Zoo, Danakgre, Tura</t>
  </si>
  <si>
    <t>Akhongini Tura</t>
  </si>
  <si>
    <t>Nagaland Zoological Park, Rangapahar</t>
  </si>
  <si>
    <t>Rangapahar</t>
  </si>
  <si>
    <t>Kapilash Zoo</t>
  </si>
  <si>
    <t>Dhenkanal</t>
  </si>
  <si>
    <t>Chhatbir, Chandigarh</t>
  </si>
  <si>
    <t>Kota Zoo</t>
  </si>
  <si>
    <t>Kota</t>
  </si>
  <si>
    <t>Machia Biological Park (Jodhpur Zoo)</t>
  </si>
  <si>
    <t>Marudhara Biological Park (Bikaner Zoo)</t>
  </si>
  <si>
    <t xml:space="preserve">Bikaner </t>
  </si>
  <si>
    <t>Sajjangarh Biological Park ( Udaipur Zoo)</t>
  </si>
  <si>
    <t>Nahargarh Biological Park (Jaipur Zoo)</t>
  </si>
  <si>
    <t>HimalayanZoological  Park Bulbuley</t>
  </si>
  <si>
    <t>Gangtok</t>
  </si>
  <si>
    <t>Children's Park</t>
  </si>
  <si>
    <t>Kurumbapatti Zoological Park</t>
  </si>
  <si>
    <t>Guindy, Chennai</t>
  </si>
  <si>
    <t>Salem</t>
  </si>
  <si>
    <t>Kakatiya Zoological Park (Vanavigyan Kendra)</t>
  </si>
  <si>
    <t>Warangal</t>
  </si>
  <si>
    <t>Sepahijala, Agartala</t>
  </si>
  <si>
    <t>Bardhaman Zoological Garden</t>
  </si>
  <si>
    <t>Burdwan</t>
  </si>
  <si>
    <t>विवरण 1.24 : भूमि आच्छादन की श्रेणियों के अनुसार राज्यवार क्षेत्रफल</t>
  </si>
  <si>
    <r>
      <rPr>
        <b/>
        <sz val="11"/>
        <color theme="1"/>
        <rFont val="Calibri"/>
        <family val="2"/>
      </rPr>
      <t>कृषि</t>
    </r>
  </si>
  <si>
    <t>शस्‍य भूमि</t>
  </si>
  <si>
    <r>
      <rPr>
        <b/>
        <sz val="11"/>
        <color theme="1"/>
        <rFont val="Calibri"/>
        <family val="2"/>
      </rPr>
      <t>मौजूदा झूम खेती</t>
    </r>
  </si>
  <si>
    <r>
      <rPr>
        <b/>
        <sz val="11"/>
        <color theme="1"/>
        <rFont val="Calibri"/>
        <family val="2"/>
      </rPr>
      <t>बागान</t>
    </r>
  </si>
  <si>
    <r>
      <rPr>
        <b/>
        <i/>
        <sz val="11"/>
        <color theme="1"/>
        <rFont val="Calibri"/>
        <family val="2"/>
      </rPr>
      <t>उप जोड़ - 1</t>
    </r>
  </si>
  <si>
    <r>
      <rPr>
        <b/>
        <sz val="11"/>
        <color theme="1"/>
        <rFont val="Calibri"/>
        <family val="2"/>
      </rPr>
      <t>बंजर/अपरिशोध्‍य/बंजर भूमि</t>
    </r>
  </si>
  <si>
    <r>
      <rPr>
        <b/>
        <sz val="11"/>
        <color theme="1"/>
        <rFont val="Calibri"/>
        <family val="2"/>
      </rPr>
      <t>बंजर शैलीय</t>
    </r>
  </si>
  <si>
    <r>
      <rPr>
        <b/>
        <sz val="11"/>
        <color theme="1"/>
        <rFont val="Calibri"/>
        <family val="2"/>
      </rPr>
      <t>नालीदार / रैविनस भूमि</t>
    </r>
  </si>
  <si>
    <r>
      <rPr>
        <b/>
        <sz val="11"/>
        <color theme="1"/>
        <rFont val="Calibri"/>
        <family val="2"/>
      </rPr>
      <t>रान्‍न</t>
    </r>
  </si>
  <si>
    <r>
      <rPr>
        <b/>
        <sz val="11"/>
        <color theme="1"/>
        <rFont val="Calibri"/>
        <family val="2"/>
      </rPr>
      <t>नमक प्रभावित भूमि</t>
    </r>
  </si>
  <si>
    <r>
      <rPr>
        <b/>
        <sz val="11"/>
        <color theme="1"/>
        <rFont val="Calibri"/>
        <family val="2"/>
      </rPr>
      <t>बालुई क्षेत्र</t>
    </r>
  </si>
  <si>
    <r>
      <rPr>
        <b/>
        <sz val="11"/>
        <color theme="1"/>
        <rFont val="Calibri"/>
        <family val="2"/>
      </rPr>
      <t>कुंज भूमि</t>
    </r>
  </si>
  <si>
    <r>
      <rPr>
        <b/>
        <i/>
        <sz val="11"/>
        <color theme="1"/>
        <rFont val="Calibri"/>
        <family val="2"/>
      </rPr>
      <t>उप जोड़ - 2</t>
    </r>
  </si>
  <si>
    <r>
      <rPr>
        <b/>
        <sz val="11"/>
        <color theme="1"/>
        <rFont val="Calibri"/>
        <family val="2"/>
      </rPr>
      <t>निर्मित</t>
    </r>
  </si>
  <si>
    <r>
      <rPr>
        <b/>
        <sz val="11"/>
        <color theme="1"/>
        <rFont val="Calibri"/>
        <family val="2"/>
      </rPr>
      <t>खनन</t>
    </r>
  </si>
  <si>
    <r>
      <rPr>
        <b/>
        <sz val="11"/>
        <color theme="1"/>
        <rFont val="Calibri"/>
        <family val="2"/>
      </rPr>
      <t>ग्रामीण</t>
    </r>
  </si>
  <si>
    <r>
      <rPr>
        <b/>
        <sz val="11"/>
        <color theme="1"/>
        <rFont val="Calibri"/>
        <family val="2"/>
      </rPr>
      <t>शहरी</t>
    </r>
  </si>
  <si>
    <r>
      <rPr>
        <b/>
        <i/>
        <sz val="11"/>
        <color theme="1"/>
        <rFont val="Calibri"/>
        <family val="2"/>
      </rPr>
      <t>उप जोड़ - 3</t>
    </r>
  </si>
  <si>
    <r>
      <rPr>
        <b/>
        <sz val="11"/>
        <color theme="1"/>
        <rFont val="Calibri"/>
        <family val="2"/>
      </rPr>
      <t>वन</t>
    </r>
  </si>
  <si>
    <r>
      <rPr>
        <b/>
        <sz val="11"/>
        <color theme="1"/>
        <rFont val="Calibri"/>
        <family val="2"/>
      </rPr>
      <t>पर्णपाती</t>
    </r>
  </si>
  <si>
    <r>
      <rPr>
        <b/>
        <sz val="11"/>
        <color theme="1"/>
        <rFont val="Calibri"/>
        <family val="2"/>
      </rPr>
      <t>सदाबहार/अर्ध सदाबहार</t>
    </r>
  </si>
  <si>
    <r>
      <rPr>
        <b/>
        <sz val="11"/>
        <color theme="1"/>
        <rFont val="Calibri"/>
        <family val="2"/>
      </rPr>
      <t>कुंज वन</t>
    </r>
  </si>
  <si>
    <r>
      <rPr>
        <b/>
        <sz val="11"/>
        <color theme="1"/>
        <rFont val="Calibri"/>
        <family val="2"/>
      </rPr>
      <t>झाड़दार वन</t>
    </r>
  </si>
  <si>
    <r>
      <rPr>
        <b/>
        <sz val="11"/>
        <color theme="1"/>
        <rFont val="Calibri"/>
        <family val="2"/>
      </rPr>
      <t>अनूप/मैंग्रोव</t>
    </r>
  </si>
  <si>
    <r>
      <rPr>
        <b/>
        <i/>
        <sz val="11"/>
        <color theme="1"/>
        <rFont val="Calibri"/>
        <family val="2"/>
      </rPr>
      <t>उप जोड़ - 4</t>
    </r>
  </si>
  <si>
    <r>
      <rPr>
        <b/>
        <sz val="11"/>
        <color theme="1"/>
        <rFont val="Calibri"/>
        <family val="2"/>
      </rPr>
      <t>घास/चराई</t>
    </r>
  </si>
  <si>
    <r>
      <rPr>
        <b/>
        <i/>
        <sz val="11"/>
        <color theme="1"/>
        <rFont val="Calibri"/>
        <family val="2"/>
      </rPr>
      <t>उप जोड़ - 5</t>
    </r>
  </si>
  <si>
    <r>
      <rPr>
        <b/>
        <sz val="11"/>
        <color theme="1"/>
        <rFont val="Calibri"/>
        <family val="2"/>
      </rPr>
      <t>बर्फ एवं हिमनद</t>
    </r>
  </si>
  <si>
    <r>
      <rPr>
        <b/>
        <i/>
        <sz val="11"/>
        <color theme="1"/>
        <rFont val="Calibri"/>
        <family val="2"/>
      </rPr>
      <t>उप जोड़ - 6</t>
    </r>
  </si>
  <si>
    <r>
      <rPr>
        <b/>
        <sz val="11"/>
        <color theme="1"/>
        <rFont val="Calibri"/>
        <family val="2"/>
      </rPr>
      <t>दलदली भूमि/जल पिंड</t>
    </r>
  </si>
  <si>
    <r>
      <rPr>
        <b/>
        <sz val="11"/>
        <color theme="1"/>
        <rFont val="Calibri"/>
        <family val="2"/>
      </rPr>
      <t>अंतर्देशीय दलदली भूमि</t>
    </r>
  </si>
  <si>
    <r>
      <rPr>
        <b/>
        <sz val="11"/>
        <color theme="1"/>
        <rFont val="Calibri"/>
        <family val="2"/>
      </rPr>
      <t>तटीय दलदली भूमि</t>
    </r>
  </si>
  <si>
    <r>
      <rPr>
        <b/>
        <sz val="11"/>
        <color theme="1"/>
        <rFont val="Calibri"/>
        <family val="2"/>
      </rPr>
      <t>नदी/धारा/नहर</t>
    </r>
  </si>
  <si>
    <r>
      <rPr>
        <b/>
        <sz val="11"/>
        <color theme="1"/>
        <rFont val="Calibri"/>
        <family val="2"/>
      </rPr>
      <t>जल पिंड</t>
    </r>
  </si>
  <si>
    <r>
      <rPr>
        <b/>
        <sz val="11"/>
        <color theme="1"/>
        <rFont val="Calibri"/>
        <family val="2"/>
      </rPr>
      <t>उप जोड़ - 7</t>
    </r>
  </si>
  <si>
    <r>
      <rPr>
        <b/>
        <sz val="11"/>
        <color theme="1"/>
        <rFont val="Calibri"/>
        <family val="2"/>
      </rPr>
      <t xml:space="preserve">कुल योग </t>
    </r>
  </si>
  <si>
    <t>परती</t>
  </si>
  <si>
    <t xml:space="preserve">आंध्र प्रदेश </t>
  </si>
  <si>
    <t xml:space="preserve">अरुणाचल प्रदेश </t>
  </si>
  <si>
    <t xml:space="preserve">असम </t>
  </si>
  <si>
    <r>
      <rPr>
        <b/>
        <sz val="11"/>
        <color theme="1"/>
        <rFont val="Calibri"/>
        <family val="2"/>
      </rPr>
      <t>अधिवासों के अंदर (मूल स्थान पर)</t>
    </r>
  </si>
  <si>
    <r>
      <rPr>
        <sz val="11"/>
        <color theme="1"/>
        <rFont val="Calibri"/>
        <family val="2"/>
      </rPr>
      <t>जैवमंडल रिजर्व़ ++</t>
    </r>
  </si>
  <si>
    <r>
      <rPr>
        <sz val="11"/>
        <color theme="1"/>
        <rFont val="Calibri"/>
        <family val="2"/>
      </rPr>
      <t>संरक्षण रिजर्व़ ++</t>
    </r>
  </si>
  <si>
    <r>
      <rPr>
        <sz val="11"/>
        <color theme="1"/>
        <rFont val="Calibri"/>
        <family val="2"/>
      </rPr>
      <t>सामुदायिक रिजर्व़ ++</t>
    </r>
  </si>
  <si>
    <r>
      <rPr>
        <sz val="11"/>
        <color theme="1"/>
        <rFont val="Calibri"/>
        <family val="2"/>
      </rPr>
      <t>राष्ट्रीय उद्यान ++</t>
    </r>
  </si>
  <si>
    <r>
      <rPr>
        <sz val="11"/>
        <color theme="1"/>
        <rFont val="Calibri"/>
        <family val="2"/>
      </rPr>
      <t>वन्यजीव अभयारण्य ++</t>
    </r>
  </si>
  <si>
    <r>
      <rPr>
        <sz val="11"/>
        <color theme="1"/>
        <rFont val="Calibri"/>
        <family val="2"/>
      </rPr>
      <t>वन रिजर्व +</t>
    </r>
  </si>
  <si>
    <r>
      <rPr>
        <sz val="11"/>
        <color theme="1"/>
        <rFont val="Calibri"/>
        <family val="2"/>
      </rPr>
      <t>संरक्षित वन +</t>
    </r>
  </si>
  <si>
    <r>
      <rPr>
        <sz val="11"/>
        <color theme="1"/>
        <rFont val="Calibri"/>
        <family val="2"/>
      </rPr>
      <t>अवर्गित वन +</t>
    </r>
  </si>
  <si>
    <r>
      <rPr>
        <b/>
        <sz val="11"/>
        <color theme="1"/>
        <rFont val="Calibri"/>
        <family val="2"/>
      </rPr>
      <t>अधिवास के बाहर (मूल स्थान के बाहर)</t>
    </r>
  </si>
  <si>
    <r>
      <rPr>
        <sz val="11"/>
        <color theme="1"/>
        <rFont val="Calibri"/>
        <family val="2"/>
      </rPr>
      <t>वनस्पति उद्यान **</t>
    </r>
  </si>
  <si>
    <r>
      <rPr>
        <sz val="11"/>
        <color theme="1"/>
        <rFont val="Calibri"/>
        <family val="2"/>
      </rPr>
      <t>जीन बैंक</t>
    </r>
  </si>
  <si>
    <t>तमिलनाडु में तिरुनवेली एवं कन्‍याकुमारी जिलों का भाग तथा केरल के तिरुवनंतपुरम, कोल्‍लम एवं पटनमथिट्टा जिले (तमिलनाडु एवं केरल)</t>
  </si>
  <si>
    <t>नंदनवन जंगल सफारी (नया रायपुर)</t>
  </si>
  <si>
    <t>नया रायपुर</t>
  </si>
  <si>
    <t xml:space="preserve">धौलाधर प्रकृति पार्क </t>
  </si>
  <si>
    <t>गोपालपुर</t>
  </si>
  <si>
    <t>कन्नूर</t>
  </si>
  <si>
    <t xml:space="preserve">पारासीनिकावेडु सांप पार्क और चिड़ियाघर </t>
  </si>
  <si>
    <t>नागालैंड</t>
  </si>
  <si>
    <t>नागालैंड जूलॉजिकल पार्क, रंगापहर</t>
  </si>
  <si>
    <t>रंगापहर</t>
  </si>
  <si>
    <t xml:space="preserve">कपिलश चिड़ियाघर </t>
  </si>
  <si>
    <t>धेनकनाल</t>
  </si>
  <si>
    <t xml:space="preserve">कुरुम्पाट्टी जूलॉजिकल पार्क </t>
  </si>
  <si>
    <t>सालेम</t>
  </si>
  <si>
    <t xml:space="preserve">तेलंगाना </t>
  </si>
  <si>
    <t xml:space="preserve">काकातिया जूलॉजिकल पार्क (वनविज्ञान केंद्र) </t>
  </si>
  <si>
    <t>वारंगल</t>
  </si>
  <si>
    <t xml:space="preserve">नेहरू जूलॉजिकल पार्क </t>
  </si>
  <si>
    <t>हैदराबाद</t>
  </si>
  <si>
    <t>महाराष्ट्र</t>
  </si>
  <si>
    <t>महाराजबाग चिड़ियाघर</t>
  </si>
  <si>
    <t xml:space="preserve">संजय गांधी राष्ट्रीय उद्यान और चिड़ियाघर </t>
  </si>
  <si>
    <t>बोरीवली</t>
  </si>
  <si>
    <t>चिंचवड, पुणे</t>
  </si>
  <si>
    <t>सोलापुर</t>
  </si>
  <si>
    <t>नागपुर</t>
  </si>
  <si>
    <t>आइरोसिम्बा</t>
  </si>
  <si>
    <t xml:space="preserve">नेहरू पार्क चिड़ियाघर, दानकग्रे, </t>
  </si>
  <si>
    <t>अकिहोंगिनी तुरा</t>
  </si>
  <si>
    <t>कोटा</t>
  </si>
  <si>
    <t>माचिया बायोलॉजिकल पार्क (जोधपुर चिड़ियाघर)</t>
  </si>
  <si>
    <t>कोटा चिड़ियाघर</t>
  </si>
  <si>
    <t>मारुधर जैविक पार्क (बीकानेर चिड़ियाघर)</t>
  </si>
  <si>
    <t>बीकानेर</t>
  </si>
  <si>
    <t>नहरगढ़ जैविक पार्क (जयपुर चिड़ियाघर)</t>
  </si>
  <si>
    <t>सज्जनगढ़ जैविक पार्क (उदयपुर चिड़ियाघर)</t>
  </si>
  <si>
    <t>(उदयपुर</t>
  </si>
  <si>
    <t>जयपुर</t>
  </si>
  <si>
    <t>राजस्थान</t>
  </si>
  <si>
    <t>सिक्किम</t>
  </si>
  <si>
    <t xml:space="preserve">हिमालयी प्राणी उद्यान बुलबुली </t>
  </si>
  <si>
    <t>गैंगटोक</t>
  </si>
  <si>
    <t>बर्दवान</t>
  </si>
  <si>
    <t>Major Soils Area (Thousand ha) प्रमुख मृदा क्षेत्र (हजार हेक्टेयर)</t>
  </si>
  <si>
    <t>Coastal Alluvial soils तटीय जलोढ मृदा</t>
  </si>
  <si>
    <t xml:space="preserve">Brown forest soils बादामी वन मृदा </t>
  </si>
  <si>
    <t>Beaches बीच</t>
  </si>
  <si>
    <t xml:space="preserve">Sub-montane soils अवपर्वतीय मृदा </t>
  </si>
  <si>
    <t xml:space="preserve">Greeks and Lagoons   क्रीक एवं लगून </t>
  </si>
  <si>
    <t>Mangrove swamps मैंग्रोव अनूप</t>
  </si>
  <si>
    <t>Mountain meadow soils    पर्वतीय शाद्वल मृदा</t>
  </si>
  <si>
    <t xml:space="preserve">           Laterites           लेटराइट </t>
  </si>
  <si>
    <t xml:space="preserve">             Miscellaneous          विविध</t>
  </si>
  <si>
    <t>विवरण 1.20 : राज्यवार और जिलावार विकृत भूमि</t>
  </si>
  <si>
    <t>(hectare/हेक्‍टेयर)</t>
  </si>
  <si>
    <t>Total Area under
Desertification (%) मरुस्‍थलीकरण के तहत कुल क्षेत्रफल (प्रतिशत में)</t>
  </si>
  <si>
    <t>No Apparent
         Degradation            कोई प्रकट निम्नीकरण नहीं</t>
  </si>
  <si>
    <t xml:space="preserve">Nitrogen (N) नाइट्रोजन (एन) </t>
  </si>
  <si>
    <t xml:space="preserve">Phosphorus (P) फॉस्‍फोरस (पी) </t>
  </si>
  <si>
    <t>Very Low बहुत कम</t>
  </si>
  <si>
    <t>Medium मीडियम</t>
  </si>
  <si>
    <t xml:space="preserve">Very High बहुत अधिक </t>
  </si>
  <si>
    <t xml:space="preserve">   High   उच्‍च</t>
  </si>
  <si>
    <t>Total No.of samples  नमूनों की कुल संख्‍या</t>
  </si>
  <si>
    <t xml:space="preserve">Potassium (K) पोटैशियम (के) </t>
  </si>
  <si>
    <t xml:space="preserve">Organic Carbon (OC) जैविक कार्बन (ओसी) </t>
  </si>
  <si>
    <t>Manganese (Mn) मैंगनीज (Mn)</t>
  </si>
  <si>
    <t>Total No. of samples नमूनों की कुल संख्‍या</t>
  </si>
  <si>
    <t>Deficient अपूर्ण</t>
  </si>
  <si>
    <t>Sufficient पूर्ण</t>
  </si>
  <si>
    <t xml:space="preserve">       Sulphur (S)           सल्फर (S)</t>
  </si>
  <si>
    <t xml:space="preserve">       Zinc (Zn)               ज़स्ता (Zn)</t>
  </si>
  <si>
    <t xml:space="preserve">         Copper (Cu)           तांबा (Cu)</t>
  </si>
  <si>
    <t xml:space="preserve">            Boron (B)              बोरॉन (बी)</t>
  </si>
  <si>
    <t xml:space="preserve">           Iron (Fe)              लोहा (Fe)</t>
  </si>
  <si>
    <t>Area (Sq. Kms.) क्षेत्रफल (वर्ग कि.मी.)</t>
  </si>
  <si>
    <t>Arunachal Pradesh  अरुणाचल प्रदेश</t>
  </si>
  <si>
    <t xml:space="preserve">              Bihar              बिहार</t>
  </si>
  <si>
    <t>Himachal Pradesh  हिमाचल प्रदेश</t>
  </si>
  <si>
    <t>Jammu &amp; Kashmir  जम्‍मू एवं कश्‍मीर</t>
  </si>
  <si>
    <t xml:space="preserve">          Jharkhand          झारखंड</t>
  </si>
  <si>
    <t xml:space="preserve">        Karnataka           कर्नाटक</t>
  </si>
  <si>
    <t xml:space="preserve">       Manipur        मणिपुर</t>
  </si>
  <si>
    <t xml:space="preserve">            Odisha            ओडिशा    </t>
  </si>
  <si>
    <t xml:space="preserve">      Sikkim       सिक्किम</t>
  </si>
  <si>
    <t xml:space="preserve">             Tripura             त्रिपुरा</t>
  </si>
  <si>
    <t xml:space="preserve">        Uttar Pradesh          उत्तर प्रदेश</t>
  </si>
  <si>
    <t xml:space="preserve">     West Bengal      पश्चिम बंगाल</t>
  </si>
  <si>
    <t>Lakshadweep लक्षद्वीप</t>
  </si>
  <si>
    <t xml:space="preserve">Puducherry  पुद्दुचेरी </t>
  </si>
  <si>
    <t xml:space="preserve">      India (Total)                भारत (कुल योग)</t>
  </si>
  <si>
    <t>No of Districts  जिलों की संख्या</t>
  </si>
  <si>
    <t>Change परिवर्तन</t>
  </si>
  <si>
    <t>Total Reduction कुल कटौती</t>
  </si>
  <si>
    <t>Total Increase कुल वृद्धि</t>
  </si>
  <si>
    <t>%  प्रतिशत</t>
  </si>
  <si>
    <t>Total Area        (sq.km)  कुल क्षेत्रफल (वर्ग कि.मी.)</t>
  </si>
  <si>
    <t>Source:</t>
  </si>
  <si>
    <t xml:space="preserve">स्रोत :  ++ भारतीय वन्‍य जीव संस्‍थान का राष्‍ट्रीय वन्‍य जीव डाटाबेस; </t>
  </si>
  <si>
    <t xml:space="preserve">Category  </t>
  </si>
  <si>
    <t xml:space="preserve"> श्रेणी</t>
  </si>
  <si>
    <t xml:space="preserve">              National Parks             राष्ट्रीय उद्यान</t>
  </si>
  <si>
    <t xml:space="preserve">      Wildlife Sanctuaries       वन्यजीव अभयारण्य</t>
  </si>
  <si>
    <t xml:space="preserve">    Number   संख्‍या</t>
  </si>
  <si>
    <t xml:space="preserve">           Area            क्षेत्रफल</t>
  </si>
  <si>
    <t xml:space="preserve">      Year     वर्ष</t>
  </si>
  <si>
    <t>Area (in sq.km.) क्षेत्रफल (वर्ग कि.मी.)</t>
  </si>
  <si>
    <t>Date of Notification अधिसूचना की तिथि</t>
  </si>
  <si>
    <t>Area क्षेत्रफल</t>
  </si>
  <si>
    <t>Year of establishment  स्‍थापना का वर्ष</t>
  </si>
  <si>
    <t xml:space="preserve">       Andhra Pradesh     आंध्र प्रदेश</t>
  </si>
  <si>
    <t xml:space="preserve">           Chhattisgarh        छत्‍तीसगढ़</t>
  </si>
  <si>
    <t>(Area in Sq. Kms. क्षेत्रफल वर्ग कि.मी.)</t>
  </si>
  <si>
    <t xml:space="preserve">% Change over   2005-06 अंतरण का प्रतिशत </t>
  </si>
  <si>
    <t>नोकरेक</t>
  </si>
  <si>
    <t>Vegetation
            Degradation                वनस्‍पति निम्नीकरण</t>
  </si>
  <si>
    <t>(Area in Ha./क्षेत्रफल हेक्‍टेयर में)</t>
  </si>
  <si>
    <t xml:space="preserve">          Mass Movement        जन आंदोलन</t>
  </si>
  <si>
    <t xml:space="preserve">             Manmade              मानव निर्मित</t>
  </si>
  <si>
    <t xml:space="preserve">          Settlement           बस्ती</t>
  </si>
  <si>
    <t xml:space="preserve">      Low    निम्न</t>
  </si>
  <si>
    <t xml:space="preserve">      Low     निम्न</t>
  </si>
  <si>
    <t xml:space="preserve">      Low      निम्न</t>
  </si>
  <si>
    <t xml:space="preserve">Statement 1.26 : India's major biogeographic zones </t>
  </si>
  <si>
    <t xml:space="preserve"> विवरण 1.26 : भारत के प्रमुख जैव भौगोलिक अंचल</t>
  </si>
  <si>
    <t>na :not available</t>
  </si>
  <si>
    <t>* : As on September 2018</t>
  </si>
  <si>
    <t># :As on July 2017</t>
  </si>
  <si>
    <t>स्रोत: पर्यावरण, वन एंव जलवायु परिवर्तन मंत्रालय</t>
  </si>
  <si>
    <t>विवरण 1.31 :  प्रमुख चिडि़याघरों की राज्यवार अवस्थिति</t>
  </si>
  <si>
    <t xml:space="preserve">   विवरण 1.32 : समुद्री संरक्षित क्षेत्र</t>
  </si>
  <si>
    <t xml:space="preserve">        Statement 1.32: Marine Protected Areas                               </t>
  </si>
  <si>
    <t xml:space="preserve">कुल </t>
  </si>
  <si>
    <t>01.08.1986/        10.11.2000</t>
  </si>
  <si>
    <t>18.01.1988/  29.10.2004</t>
  </si>
  <si>
    <t>01.09.1988/ 26.05.2009</t>
  </si>
  <si>
    <t>29.03.1989/ 10.11.2001</t>
  </si>
  <si>
    <t>Part of Delta of Ganges &amp; Brahamaputra river system (West Bengal)-Gangetic Delta</t>
  </si>
  <si>
    <t>18.02.1989/ 10.11.2001</t>
  </si>
  <si>
    <t>06.01.1989/  30.05.2003</t>
  </si>
  <si>
    <t>21.06.1994/ 26.05.2009</t>
  </si>
  <si>
    <t>03.03.1999/ 26.05.2009</t>
  </si>
  <si>
    <t>Khangchendzonga</t>
  </si>
  <si>
    <t>07.02.2000/ 25.07.2018</t>
  </si>
  <si>
    <t xml:space="preserve">12.11.2001/ 19.03.2016 </t>
  </si>
  <si>
    <t>स्रोत : भारत के मरुस्‍थलीकरण एवं भूमि निम्नीकरण का एटलस, 2016, अंतरिक्ष अनुप्रयोग केंद्र, इसरो</t>
  </si>
  <si>
    <t>30.3.2005/ 11.07.2012</t>
  </si>
  <si>
    <t>28.08.2009</t>
  </si>
  <si>
    <t>Rajkot Municipal Zoo</t>
  </si>
  <si>
    <t>Rajkot</t>
  </si>
  <si>
    <t>राजकोट नगरपालिका चिड़ियाघर</t>
  </si>
  <si>
    <t xml:space="preserve">राजकोट </t>
  </si>
  <si>
    <t>Bannerghatta Biologocal Park</t>
  </si>
  <si>
    <t>Bengaluru</t>
  </si>
  <si>
    <t>बेंगलुरु</t>
  </si>
  <si>
    <t xml:space="preserve">बन्नेरघट्टा प्राणी उद्यान </t>
  </si>
  <si>
    <t xml:space="preserve">   (ख) भारत के द्वीपों में समुद्री संरक्षित क्षेत्र</t>
  </si>
  <si>
    <t>Sl. No. क्र. सं.</t>
  </si>
  <si>
    <t>S. No. क्र. सं.</t>
  </si>
  <si>
    <t xml:space="preserve">S. No. क्र. सं. </t>
  </si>
  <si>
    <t>Sl.No. क्र. सं.</t>
  </si>
  <si>
    <t>विवरण 1.30 :  भारत में जीव मण्डल रिज़र्व</t>
  </si>
  <si>
    <t xml:space="preserve">Statement 1.30:  Biosphere reserves in India </t>
  </si>
  <si>
    <t>स्रोत :भारतीय मृदा और भूमि उपयोग सर्वेक्षण, कृषि और किसान कल्याण मंत्रालय</t>
  </si>
  <si>
    <t>2019*</t>
  </si>
  <si>
    <t>* : As on January 2019</t>
  </si>
  <si>
    <t>स्रोत : भारत के बंजरभूमि एटलस 2011, भूमि संसाधन विभाग, ग्रामीण विकास मंत्रालय</t>
  </si>
  <si>
    <t>ओडिशा</t>
  </si>
  <si>
    <t xml:space="preserve">                        Statement 1.24 : State-wise area by land cover classes</t>
  </si>
  <si>
    <t xml:space="preserve">                     Statement 1.24 : State-wise area by land cover classes</t>
  </si>
  <si>
    <t xml:space="preserve">                      Statement 1.24 : State-wise area by land cover classes</t>
  </si>
  <si>
    <t xml:space="preserve">                Statement 1.24 : State-wise area by land cover classes</t>
  </si>
  <si>
    <t xml:space="preserve">                 Statement 1.24 : State-wise area by land cover classes</t>
  </si>
  <si>
    <t xml:space="preserve">                   Statement 1.24 : State-wise area by land cover classes</t>
  </si>
  <si>
    <t xml:space="preserve">  Statement 1.25: State-wise area of wastelands                                                                   </t>
  </si>
  <si>
    <t>विवरण 1.25 : बंजर भूमि का राज्यवार क्षेत्रफल</t>
  </si>
  <si>
    <t xml:space="preserve">                          Statement 1.27 : Conservation Measures in India </t>
  </si>
  <si>
    <t xml:space="preserve">          विवरण 1.27 : भारत में संरक्षण के उपाय</t>
  </si>
  <si>
    <t xml:space="preserve">       (a) Marine Protected Areas in Peninsular India      </t>
  </si>
  <si>
    <t xml:space="preserve">        (क) प्रायद्वीपीय भारत में समुद्री संरक्षित क्षेत्र</t>
  </si>
  <si>
    <t>Source: http://soilhealth.dac.gov.in/, Department of Agriculture Cooperation &amp; Farmer Welfare, (As retrieved on 08.03.2019)</t>
  </si>
  <si>
    <t xml:space="preserve">स्रोत: http://soilhealth.dac.gov.in/, कृषि सहयोग एवं किसान कल्‍याण विभाग, </t>
  </si>
  <si>
    <t xml:space="preserve">(For cycle I - 2015-16 to 2016-17 के चक्र I के लिए) </t>
  </si>
  <si>
    <t>Daman And Diu</t>
  </si>
  <si>
    <t xml:space="preserve">        Statement 1.21: State-wise degraded land by type of soil degradation</t>
  </si>
  <si>
    <t xml:space="preserve">(For cycle II - 2017-18 to 2018-19 के चक्र II के लिए) </t>
  </si>
  <si>
    <t xml:space="preserve"> (For cycle I - 2015-16 to 2016-17 के चक्र I के लिए) </t>
  </si>
  <si>
    <r>
      <t>State Area</t>
    </r>
    <r>
      <rPr>
        <sz val="11"/>
        <color rgb="FF000000"/>
        <rFont val="Calibri"/>
        <family val="2"/>
        <scheme val="minor"/>
      </rPr>
      <t> </t>
    </r>
    <r>
      <rPr>
        <b/>
        <sz val="11"/>
        <color rgb="FF000000"/>
        <rFont val="Calibri"/>
        <family val="2"/>
        <scheme val="minor"/>
      </rPr>
      <t>km²   राज्‍य क्षेत्रफल वर्ग कि.मी.</t>
    </r>
  </si>
  <si>
    <r>
      <rPr>
        <b/>
        <sz val="11"/>
        <color theme="1"/>
        <rFont val="Calibri"/>
        <family val="2"/>
      </rPr>
      <t>राज्‍य</t>
    </r>
  </si>
  <si>
    <r>
      <t>Area</t>
    </r>
    <r>
      <rPr>
        <sz val="11"/>
        <color rgb="FF000000"/>
        <rFont val="Calibri"/>
        <family val="2"/>
        <scheme val="minor"/>
      </rPr>
      <t> </t>
    </r>
    <r>
      <rPr>
        <b/>
        <sz val="11"/>
        <color rgb="FF000000"/>
        <rFont val="Calibri"/>
        <family val="2"/>
        <scheme val="minor"/>
      </rPr>
      <t>km² क्षेत्रफल वर्ग कि.मी</t>
    </r>
  </si>
  <si>
    <r>
      <t>% of State</t>
    </r>
    <r>
      <rPr>
        <sz val="11"/>
        <color rgb="FF000000"/>
        <rFont val="Calibri"/>
        <family val="2"/>
        <scheme val="minor"/>
      </rPr>
      <t xml:space="preserve">  </t>
    </r>
    <r>
      <rPr>
        <b/>
        <sz val="11"/>
        <color rgb="FF000000"/>
        <rFont val="Calibri"/>
        <family val="2"/>
        <scheme val="minor"/>
      </rPr>
      <t>Area  राज्‍य क्षेत्रफल का प्रतिशत</t>
    </r>
  </si>
  <si>
    <t xml:space="preserve"> Statement 1.31 :  State-wise Location of Major Zoos                                                                                                                                                                            </t>
  </si>
  <si>
    <t>Statement 1.20 : State-wise district-wise degraded land</t>
  </si>
  <si>
    <t>झारग्राम चिड़ियाघर</t>
  </si>
  <si>
    <t>पंडित गोविंद बल्‍लभ पंत हाई एल्‍टीच्‍यूड चिड़ियाघर</t>
  </si>
  <si>
    <r>
      <t>Source / स्रोत : K Sivakumar, </t>
    </r>
    <r>
      <rPr>
        <i/>
        <sz val="11"/>
        <color rgb="FF000000"/>
        <rFont val="Calibri"/>
        <family val="2"/>
        <scheme val="minor"/>
      </rPr>
      <t>Coastal and Marine Biodiversity Protected Areas in India: Challenges and Way Forward</t>
    </r>
    <r>
      <rPr>
        <sz val="11"/>
        <color rgb="FF000000"/>
        <rFont val="Calibri"/>
        <family val="2"/>
        <scheme val="minor"/>
      </rPr>
      <t>,K. Venkataraman et al. (eds.),Ecology and Conservation of Tropical Marine Faunal Communities, Springer-Verlag Berlin Heidelberg 2013.</t>
    </r>
  </si>
  <si>
    <r>
      <rPr>
        <sz val="11"/>
        <color rgb="FF000000"/>
        <rFont val="Calibri"/>
        <family val="2"/>
        <scheme val="minor"/>
      </rPr>
      <t>Source/ स्रोत</t>
    </r>
    <r>
      <rPr>
        <b/>
        <sz val="11"/>
        <color rgb="FF000000"/>
        <rFont val="Calibri"/>
        <family val="2"/>
        <scheme val="minor"/>
      </rPr>
      <t>:</t>
    </r>
    <r>
      <rPr>
        <sz val="11"/>
        <color rgb="FF000000"/>
        <rFont val="Calibri"/>
        <family val="2"/>
        <scheme val="minor"/>
      </rPr>
      <t> K Sivakumar, </t>
    </r>
    <r>
      <rPr>
        <i/>
        <sz val="11"/>
        <color rgb="FF000000"/>
        <rFont val="Calibri"/>
        <family val="2"/>
        <scheme val="minor"/>
      </rPr>
      <t>Coastal and Marine Biodiversity Protected Areas in India: Challenges and Way Forward</t>
    </r>
    <r>
      <rPr>
        <sz val="11"/>
        <color rgb="FF000000"/>
        <rFont val="Calibri"/>
        <family val="2"/>
        <scheme val="minor"/>
      </rPr>
      <t>,K. Venkataraman et al. (eds.),Ecology and Conservation of Tropical Marine Faunal Communities, Springer-Verlag Berlin Heidelberg 2013.</t>
    </r>
  </si>
  <si>
    <t>राज्‍य का नाम</t>
  </si>
  <si>
    <t>विवरण 1.22 : मृदा के पोषण की राज्यवार स्थिति</t>
  </si>
  <si>
    <t xml:space="preserve">(क) स्थूल पोषक तत्वों की स्थिति </t>
  </si>
  <si>
    <t xml:space="preserve">(a) Status of macro nutrients </t>
  </si>
  <si>
    <t xml:space="preserve"> </t>
  </si>
  <si>
    <t xml:space="preserve"> आंध्र प्रदेश</t>
  </si>
  <si>
    <t xml:space="preserve"> अरुणाचल प्रदेश</t>
  </si>
  <si>
    <t xml:space="preserve"> असम</t>
  </si>
  <si>
    <t xml:space="preserve"> बिहार</t>
  </si>
  <si>
    <t xml:space="preserve"> छत्तीसगढ़</t>
  </si>
  <si>
    <t xml:space="preserve"> दिल्ली</t>
  </si>
  <si>
    <t xml:space="preserve"> गोवा</t>
  </si>
  <si>
    <t xml:space="preserve"> गुजरात</t>
  </si>
  <si>
    <t xml:space="preserve"> हरियाणा</t>
  </si>
  <si>
    <t xml:space="preserve"> हिमाचल प्रदेश</t>
  </si>
  <si>
    <t xml:space="preserve"> जम्‍मू एवं कश्‍मीर</t>
  </si>
  <si>
    <t xml:space="preserve"> झारखंड</t>
  </si>
  <si>
    <t xml:space="preserve"> कर्नाटक</t>
  </si>
  <si>
    <t xml:space="preserve"> केरल</t>
  </si>
  <si>
    <t xml:space="preserve"> मध्य प्रदेश</t>
  </si>
  <si>
    <t xml:space="preserve"> महाराष्ट्र</t>
  </si>
  <si>
    <t xml:space="preserve"> मणिपुर</t>
  </si>
  <si>
    <t xml:space="preserve"> मेघालय</t>
  </si>
  <si>
    <t xml:space="preserve"> मिजोरम</t>
  </si>
  <si>
    <t xml:space="preserve"> नागालैंड</t>
  </si>
  <si>
    <t xml:space="preserve"> ओडिशा</t>
  </si>
  <si>
    <t xml:space="preserve"> पंजाब</t>
  </si>
  <si>
    <t xml:space="preserve"> राजस्थान</t>
  </si>
  <si>
    <t xml:space="preserve"> सिक्किम</t>
  </si>
  <si>
    <t xml:space="preserve"> तमिलनाडु</t>
  </si>
  <si>
    <t xml:space="preserve"> तेलंगाना</t>
  </si>
  <si>
    <t xml:space="preserve"> त्रिपुरा</t>
  </si>
  <si>
    <t xml:space="preserve"> उत्तर प्रदेश</t>
  </si>
  <si>
    <t xml:space="preserve"> उत्तराखंड</t>
  </si>
  <si>
    <t xml:space="preserve"> पश्चिम बंगाल</t>
  </si>
  <si>
    <t xml:space="preserve"> अंडमान एवं निकोबार द्वीप समूह</t>
  </si>
  <si>
    <t xml:space="preserve"> दादरा एवं नगर हवेली</t>
  </si>
  <si>
    <t xml:space="preserve"> पुद्दुचेरी</t>
  </si>
  <si>
    <t xml:space="preserve"> कुल </t>
  </si>
  <si>
    <t xml:space="preserve"> दमन एवं दीव</t>
  </si>
  <si>
    <t>Statement No. 1.22: State-wise nutrient status of soil</t>
  </si>
  <si>
    <t>विवरण संख्‍या 1.22 : मृदा के पोषण की राज्यवार स्थिति</t>
  </si>
  <si>
    <t>(b) Status of micro nutrients</t>
  </si>
  <si>
    <t>(ख) सूक्ष्म पोषक तत्वों की स्थिति</t>
  </si>
  <si>
    <t xml:space="preserve"> अंडमान एवं निकोबार द्वीपसमूह</t>
  </si>
  <si>
    <t xml:space="preserve"> विवरण 1.19 :  मृदा के प्रमुख प्रकार के अनुसार राज्यवार क्षेत्रफल</t>
  </si>
  <si>
    <t xml:space="preserve">Statement  1.19:  State-wise area by major soil type </t>
  </si>
  <si>
    <t>राज्‍य</t>
  </si>
  <si>
    <t>आंध्र प्रदेश</t>
  </si>
  <si>
    <t>अरुणाचल प्रदेश</t>
  </si>
  <si>
    <t>असम</t>
  </si>
  <si>
    <t>दिल्ली</t>
  </si>
  <si>
    <t>गोवा</t>
  </si>
  <si>
    <t>गुजरात</t>
  </si>
  <si>
    <t>हरियाणा</t>
  </si>
  <si>
    <t>हिमाचल प्रदेश</t>
  </si>
  <si>
    <t>जम्‍मू एवं कश्‍मीर</t>
  </si>
  <si>
    <t>कर्नाटक</t>
  </si>
  <si>
    <t>केरल</t>
  </si>
  <si>
    <t>मणिपुर</t>
  </si>
  <si>
    <t>मेघालय</t>
  </si>
  <si>
    <t>मिजोरम</t>
  </si>
  <si>
    <t>पंजाब</t>
  </si>
  <si>
    <t>तमिलनाडु</t>
  </si>
  <si>
    <t>त्रिपुरा</t>
  </si>
  <si>
    <t>पश्चिम बंगाल</t>
  </si>
  <si>
    <t>स्रोत : राष्‍ट्रीय मृदा सर्वेक्षण और भूमि प्रयोग आयोजना ब्‍यूरो (आईसीएआर), नागपुर</t>
  </si>
  <si>
    <t xml:space="preserve">          Black      Soils       काली मृदा </t>
  </si>
  <si>
    <t xml:space="preserve">            Salt    Waste      लवण अपशिष्‍ट </t>
  </si>
  <si>
    <t xml:space="preserve">       Alluvial soils      जलोढ मृदा</t>
  </si>
  <si>
    <t xml:space="preserve">        Sand dunes        बालू टिब्बा</t>
  </si>
  <si>
    <t xml:space="preserve">      Gullied land       नालीदार भूमि</t>
  </si>
  <si>
    <t xml:space="preserve"> Glaciers  हिमनद </t>
  </si>
  <si>
    <t xml:space="preserve">     Desert Soils   मरुस्‍थली मृदा </t>
  </si>
  <si>
    <t xml:space="preserve">         Hill Soils         पहाड़ी मृदा </t>
  </si>
  <si>
    <t xml:space="preserve">        Water bodies       जल पिंड </t>
  </si>
  <si>
    <t xml:space="preserve">         Peat Soils          पीट मृदा </t>
  </si>
  <si>
    <t xml:space="preserve">            Red Soils           लाल मृदा </t>
  </si>
  <si>
    <t xml:space="preserve">        Rock   outerops        शैल दृश्यांश </t>
  </si>
  <si>
    <t xml:space="preserve">           Rock Land          शैल भूमि </t>
  </si>
  <si>
    <t xml:space="preserve">          Terai Soils       तराई मृदा</t>
  </si>
  <si>
    <t xml:space="preserve">          Others             अन्‍य</t>
  </si>
  <si>
    <t xml:space="preserve">               Total                 कुल</t>
  </si>
  <si>
    <t xml:space="preserve">  </t>
  </si>
  <si>
    <t xml:space="preserve">  आंध्र प्रदेश</t>
  </si>
  <si>
    <t xml:space="preserve">  अरुणाचल प्रदेश</t>
  </si>
  <si>
    <t xml:space="preserve">  असम</t>
  </si>
  <si>
    <t xml:space="preserve">  बिहार (झारखंड सहित)</t>
  </si>
  <si>
    <t xml:space="preserve">  दिल्ली</t>
  </si>
  <si>
    <t xml:space="preserve">  गोवा</t>
  </si>
  <si>
    <t xml:space="preserve">  गुजरात</t>
  </si>
  <si>
    <t xml:space="preserve">  हरियाणा</t>
  </si>
  <si>
    <t xml:space="preserve">  हिमाचल प्रदेश</t>
  </si>
  <si>
    <t xml:space="preserve">  जम्‍मू एवं कश्‍मीर</t>
  </si>
  <si>
    <t xml:space="preserve">  कर्नाटक</t>
  </si>
  <si>
    <t xml:space="preserve">  केरल</t>
  </si>
  <si>
    <t xml:space="preserve">  मध्य प्रदेश*</t>
  </si>
  <si>
    <t xml:space="preserve">  महाराष्ट्र</t>
  </si>
  <si>
    <t xml:space="preserve">  मणिपुर</t>
  </si>
  <si>
    <t xml:space="preserve">  मेघालय</t>
  </si>
  <si>
    <t xml:space="preserve">  मिजोरम</t>
  </si>
  <si>
    <t xml:space="preserve">  नागालैंड</t>
  </si>
  <si>
    <t xml:space="preserve">  ओडिशा</t>
  </si>
  <si>
    <t xml:space="preserve">  पंजाब</t>
  </si>
  <si>
    <t xml:space="preserve">  राजस्थान</t>
  </si>
  <si>
    <t xml:space="preserve">  सिक्किम</t>
  </si>
  <si>
    <t xml:space="preserve">  तमिलनाडु</t>
  </si>
  <si>
    <t xml:space="preserve">  त्रिपुरा</t>
  </si>
  <si>
    <t xml:space="preserve">  उत्तर प्रदेश*</t>
  </si>
  <si>
    <t xml:space="preserve">  पश्चिम बंगाल</t>
  </si>
  <si>
    <t xml:space="preserve">  लक्षद्वीप</t>
  </si>
  <si>
    <t xml:space="preserve">  पुद्दुचेरी</t>
  </si>
  <si>
    <t>राज्‍य/संघ राज्‍य क्षेत्र</t>
  </si>
  <si>
    <t>जिला</t>
  </si>
  <si>
    <t>चित्तौर</t>
  </si>
  <si>
    <t>कुर्नूल</t>
  </si>
  <si>
    <t>नेल्लोर</t>
  </si>
  <si>
    <t>प्रभावित जिलों का योग</t>
  </si>
  <si>
    <t>कुल राज्‍य</t>
  </si>
  <si>
    <t>बिहार</t>
  </si>
  <si>
    <t>बंका</t>
  </si>
  <si>
    <t>भागलपुर</t>
  </si>
  <si>
    <t>गया</t>
  </si>
  <si>
    <t>मुंगेर</t>
  </si>
  <si>
    <t>सिवान</t>
  </si>
  <si>
    <t>उत्‍तरी गोवा</t>
  </si>
  <si>
    <t>दक्षिणी गोवा</t>
  </si>
  <si>
    <t>भारूच</t>
  </si>
  <si>
    <t>भावनगर</t>
  </si>
  <si>
    <t>सूरत</t>
  </si>
  <si>
    <t>चंबा</t>
  </si>
  <si>
    <t>कुल्‍लू</t>
  </si>
  <si>
    <t>झारखंड</t>
  </si>
  <si>
    <t>पूर्वी सिंहभूम</t>
  </si>
  <si>
    <t>पलामू</t>
  </si>
  <si>
    <t>सारयलेला- खारसवान</t>
  </si>
  <si>
    <t>पश्चिमी सिंहभूम</t>
  </si>
  <si>
    <t>बागलकोट</t>
  </si>
  <si>
    <t>बीजापुर</t>
  </si>
  <si>
    <t xml:space="preserve"> चिकमगलुर</t>
  </si>
  <si>
    <t>गुलबर्ग</t>
  </si>
  <si>
    <t>तुमकुर</t>
  </si>
  <si>
    <t>पालघाट</t>
  </si>
  <si>
    <t>मध्य प्रदेश</t>
  </si>
  <si>
    <t>बालाघाट</t>
  </si>
  <si>
    <t>छत्‍तरपुर</t>
  </si>
  <si>
    <t>ग्वालियर</t>
  </si>
  <si>
    <t>झाबुआ</t>
  </si>
  <si>
    <t>मुरेना</t>
  </si>
  <si>
    <t>रतलाम</t>
  </si>
  <si>
    <t>सिधी</t>
  </si>
  <si>
    <t>उज्‍जैन</t>
  </si>
  <si>
    <t>भंडारा</t>
  </si>
  <si>
    <t>नासिक</t>
  </si>
  <si>
    <t>वर्धा</t>
  </si>
  <si>
    <t>पूर्वी इंफाल</t>
  </si>
  <si>
    <t>पश्चिमी इंफाल</t>
  </si>
  <si>
    <t>पूर्वी गारोहिल्‍स</t>
  </si>
  <si>
    <t>जयंतिया हिल्‍स</t>
  </si>
  <si>
    <t>दक्षिणी गारोहिल्‍स</t>
  </si>
  <si>
    <t>पश्चिमी गारोहिल्‍स</t>
  </si>
  <si>
    <t>आइजवाल</t>
  </si>
  <si>
    <t>चम्फाई</t>
  </si>
  <si>
    <t>कोलासिब</t>
  </si>
  <si>
    <t>लांगतलई</t>
  </si>
  <si>
    <t>लुंगलेई</t>
  </si>
  <si>
    <t>मामित</t>
  </si>
  <si>
    <t>सैहा</t>
  </si>
  <si>
    <t>सेरछिप</t>
  </si>
  <si>
    <t>कोहिमा, फेक, वोखा, जुन्हेबोटो, ट्यूनसांग, मोकोकचुंग, मोन</t>
  </si>
  <si>
    <t>अजमेर</t>
  </si>
  <si>
    <t>झुंझुनु</t>
  </si>
  <si>
    <t>नागौर</t>
  </si>
  <si>
    <t>राजसमंद</t>
  </si>
  <si>
    <t>पूर्वी</t>
  </si>
  <si>
    <t xml:space="preserve">पश्चिमी </t>
  </si>
  <si>
    <t>उत्‍तरी</t>
  </si>
  <si>
    <t>दक्षिणी</t>
  </si>
  <si>
    <t>कोयम्‍बटूर</t>
  </si>
  <si>
    <t>धर्मापुरी</t>
  </si>
  <si>
    <t>इरोड</t>
  </si>
  <si>
    <t>तिरूनेलवेली</t>
  </si>
  <si>
    <t>तूतीकोरिन</t>
  </si>
  <si>
    <t>दलही</t>
  </si>
  <si>
    <t>उत्तर प्रदेश</t>
  </si>
  <si>
    <t>आगरा</t>
  </si>
  <si>
    <t>बिजनौर</t>
  </si>
  <si>
    <t>ललितपुर</t>
  </si>
  <si>
    <t>मथुरा</t>
  </si>
  <si>
    <t>सीतापुर</t>
  </si>
  <si>
    <t>उत्‍तरी 24 परगना</t>
  </si>
  <si>
    <t>पुरूलिया</t>
  </si>
  <si>
    <t>दक्षिणी 24 परगना</t>
  </si>
  <si>
    <t>82 जिले</t>
  </si>
  <si>
    <t>% Degraded  Land                Area           विकृत भूमि के क्षेत्रफल का प्रतिशत</t>
  </si>
  <si>
    <t xml:space="preserve">    Total Area    कुल क्षेत्रफल</t>
  </si>
  <si>
    <t>Total Degraded Land       area   विकृत भूमि का कुल क्षेत्रफल</t>
  </si>
  <si>
    <t xml:space="preserve">                                              (Upto March/ मार्च, 2018 तक)</t>
  </si>
  <si>
    <t xml:space="preserve">                              विवरण 1.21: मृदा की विकृति के प्रकार के अनुसार राज्यवार विकृत भूमि</t>
  </si>
  <si>
    <t>छत्तीसगढ़</t>
  </si>
  <si>
    <t>तेलंगाना</t>
  </si>
  <si>
    <t>उत्तराखंड</t>
  </si>
  <si>
    <t>कुल</t>
  </si>
  <si>
    <t xml:space="preserve">   विवरण 1.21: मृदा की विकृति के प्रकार के अनुसार राज्यवार विकृत भूमि</t>
  </si>
  <si>
    <t xml:space="preserve">     High   उच्‍च</t>
  </si>
  <si>
    <t xml:space="preserve">          High          उच्‍च</t>
  </si>
  <si>
    <t xml:space="preserve">          Low       निम्न</t>
  </si>
  <si>
    <t xml:space="preserve">           High         उच्‍च</t>
  </si>
  <si>
    <t xml:space="preserve">  विवरण 1.23 : भूमि प्रयोग एवं भूमि आच्छादन की श्रेणियां - भारत</t>
  </si>
  <si>
    <t xml:space="preserve"> Statement 1.23 : Land use and land cover classes - India</t>
  </si>
  <si>
    <r>
      <t>Snow and Glacier</t>
    </r>
    <r>
      <rPr>
        <vertAlign val="superscript"/>
        <sz val="11"/>
        <color theme="1"/>
        <rFont val="Calibri"/>
        <family val="2"/>
        <scheme val="minor"/>
      </rPr>
      <t>2</t>
    </r>
  </si>
  <si>
    <r>
      <t>Wet lands / Water bodies</t>
    </r>
    <r>
      <rPr>
        <vertAlign val="superscript"/>
        <sz val="11"/>
        <color theme="1"/>
        <rFont val="Calibri"/>
        <family val="2"/>
        <scheme val="minor"/>
      </rPr>
      <t>1</t>
    </r>
  </si>
  <si>
    <t>कृषि</t>
  </si>
  <si>
    <t>मौजूदा झूम खेती</t>
  </si>
  <si>
    <t>बागान</t>
  </si>
  <si>
    <t>उप जोड़ - 1</t>
  </si>
  <si>
    <t>बंजर शैलीय</t>
  </si>
  <si>
    <t xml:space="preserve">नालीदार / रैविनस भूमि </t>
  </si>
  <si>
    <t>रान्‍न</t>
  </si>
  <si>
    <t xml:space="preserve">नमक प्रभावित भूमि </t>
  </si>
  <si>
    <t>बालुई क्षेत्र</t>
  </si>
  <si>
    <t>कुंज भूमि</t>
  </si>
  <si>
    <t>उप जोड़ - 2</t>
  </si>
  <si>
    <t>निर्मित</t>
  </si>
  <si>
    <t>खनन</t>
  </si>
  <si>
    <t>ग्रामीण</t>
  </si>
  <si>
    <t>उप जोड़ - 3</t>
  </si>
  <si>
    <t xml:space="preserve">वन </t>
  </si>
  <si>
    <t>पर्णपाती</t>
  </si>
  <si>
    <t>सदाबहार/अर्ध सदाबहार</t>
  </si>
  <si>
    <t>वन बागान</t>
  </si>
  <si>
    <t>झाड़दार वन</t>
  </si>
  <si>
    <t xml:space="preserve">अनूप/मैंग्रोव </t>
  </si>
  <si>
    <t>उप जोड़ - 4</t>
  </si>
  <si>
    <t>घास/चराई</t>
  </si>
  <si>
    <t>उप जोड़ - 5</t>
  </si>
  <si>
    <r>
      <t>बर्फ एवं हिमनद</t>
    </r>
    <r>
      <rPr>
        <vertAlign val="superscript"/>
        <sz val="11"/>
        <color theme="1"/>
        <rFont val="Calibri"/>
        <family val="2"/>
        <scheme val="minor"/>
      </rPr>
      <t>2</t>
    </r>
  </si>
  <si>
    <t>बर्फ एवं हिमनद</t>
  </si>
  <si>
    <t>उप जोड़ - 6</t>
  </si>
  <si>
    <t>अंतर्देशीय दलदली भूमि</t>
  </si>
  <si>
    <t>तटीय दलदली भूमि</t>
  </si>
  <si>
    <t xml:space="preserve">नदी/धारा/नहर </t>
  </si>
  <si>
    <t>जल पिंड</t>
  </si>
  <si>
    <t>उप जोड़ - 7</t>
  </si>
  <si>
    <t xml:space="preserve">कुल योग </t>
  </si>
  <si>
    <t>(Area in Sq. Kms./क्षेत्रफल वर्ग किलोमीटर में)</t>
  </si>
  <si>
    <t xml:space="preserve">बिहार </t>
  </si>
  <si>
    <t xml:space="preserve">छत्तीसगढ़ </t>
  </si>
  <si>
    <t xml:space="preserve">दिल्ली </t>
  </si>
  <si>
    <t xml:space="preserve">गोवा </t>
  </si>
  <si>
    <t xml:space="preserve">गुजरात </t>
  </si>
  <si>
    <t xml:space="preserve">हरियाणा </t>
  </si>
  <si>
    <t xml:space="preserve">हिमाचल प्रदेश </t>
  </si>
  <si>
    <t xml:space="preserve">झारखंड </t>
  </si>
  <si>
    <t xml:space="preserve">कर्नाटक </t>
  </si>
  <si>
    <t xml:space="preserve">केरल </t>
  </si>
  <si>
    <t xml:space="preserve">मध्य प्रदेश </t>
  </si>
  <si>
    <t xml:space="preserve">मणिपुर </t>
  </si>
  <si>
    <t xml:space="preserve">मेघालय </t>
  </si>
  <si>
    <t xml:space="preserve">मिजोरम </t>
  </si>
  <si>
    <t xml:space="preserve">नागालैंड </t>
  </si>
  <si>
    <t xml:space="preserve">पंजाब </t>
  </si>
  <si>
    <t xml:space="preserve">राजस्थान </t>
  </si>
  <si>
    <t xml:space="preserve">तमिलनाडु </t>
  </si>
  <si>
    <t xml:space="preserve">संघ राज्‍य क्षेत्र </t>
  </si>
  <si>
    <t xml:space="preserve">उत्तर प्रदेश </t>
  </si>
  <si>
    <t xml:space="preserve">उत्तराखंड </t>
  </si>
  <si>
    <t>नाम</t>
  </si>
  <si>
    <t>जीवीय प्रदेश</t>
  </si>
  <si>
    <t>शामिल राज्‍य</t>
  </si>
  <si>
    <t>हिमालय पार</t>
  </si>
  <si>
    <t>लद्दाख</t>
  </si>
  <si>
    <t>जम्मू और कश्मीर, हिमाचल प्रदेश, सिक्किम, उत्तराखंड</t>
  </si>
  <si>
    <t>तिब्बती पठार</t>
  </si>
  <si>
    <t>हिमालय</t>
  </si>
  <si>
    <t>उत्तर-पश्चिमी</t>
  </si>
  <si>
    <t>जम्मू और कश्मीर, हिमाचल प्रदेश, उत्तराखंड, सिक्किम, अरुणाचल प्रदेश, पश्चिम बंगाल</t>
  </si>
  <si>
    <t>पश्चिमी</t>
  </si>
  <si>
    <t>मध्‍य</t>
  </si>
  <si>
    <t>रेगिस्तान</t>
  </si>
  <si>
    <t>कच्छ</t>
  </si>
  <si>
    <t>थार</t>
  </si>
  <si>
    <t>अर्द्ध-शुष्क</t>
  </si>
  <si>
    <t>मध्‍य भारत</t>
  </si>
  <si>
    <t>पंजाब, जम्मू और कश्मीर, राजस्थान, गुजरात, मध्य प्रदेश, उत्तर प्रदेश, हरियाणा</t>
  </si>
  <si>
    <t>पश्चिमी घाट</t>
  </si>
  <si>
    <t>मालाबार तट</t>
  </si>
  <si>
    <t>दक्कन का पठार</t>
  </si>
  <si>
    <t xml:space="preserve">दक्षिणी दक्कन पठार </t>
  </si>
  <si>
    <t>कर्नाटक, आंध्र प्रदेश, तमिलनाडु, केरल, ओडिशा, मध्य प्रदेश, महाराष्ट्र</t>
  </si>
  <si>
    <t>मध्य दक्कन पठार</t>
  </si>
  <si>
    <t>पूवी पठार</t>
  </si>
  <si>
    <t>छोटा नागपुर</t>
  </si>
  <si>
    <t>मध्य पहाड़ी मैदान</t>
  </si>
  <si>
    <t>गंगा का मैदान</t>
  </si>
  <si>
    <t>ऊपरी गंगा का मैदान</t>
  </si>
  <si>
    <t>उत्तर प्रदेश, बिहार, पश्चिम बंगाल</t>
  </si>
  <si>
    <t>निचला गंगा का मैदान</t>
  </si>
  <si>
    <t>तट</t>
  </si>
  <si>
    <t>पूर्वी तट</t>
  </si>
  <si>
    <t>पश्चिमी तट</t>
  </si>
  <si>
    <t xml:space="preserve">उत्‍तर पूर्व
</t>
  </si>
  <si>
    <t>ब्रह्मपुत्रा घाटी</t>
  </si>
  <si>
    <t>असम, मेघालय, मणिपुर, मिजोरम, नागालैंड और त्रिपुरा</t>
  </si>
  <si>
    <t xml:space="preserve">पूर्वोत्‍तर पहाडि़यां </t>
  </si>
  <si>
    <t>द्वीप समूह</t>
  </si>
  <si>
    <t>अंडमान द्वीप समूह</t>
  </si>
  <si>
    <t>निकोबार द्वीप समूह</t>
  </si>
  <si>
    <t>समुद्र प्रभावित क्षेत्र</t>
  </si>
  <si>
    <t>स्रोत : भारतीय वन्‍य जीव संस्‍थान (रोजर्स तथा अन्‍य,  2002) / भारतीय प्राणि सर्वेक्षण</t>
  </si>
  <si>
    <t xml:space="preserve">          Number                  संख्‍या</t>
  </si>
  <si>
    <t xml:space="preserve">     Sl.No.      क्र.   सं.</t>
  </si>
  <si>
    <t xml:space="preserve"> विवरण 1.28 :  भारत के राष्‍ट्रीय पार्क और वन्‍य जीव  अभयारण्य</t>
  </si>
  <si>
    <t xml:space="preserve">Statement  1.28 :  National Parks and Wildlife Sanctuaries of India </t>
  </si>
  <si>
    <t xml:space="preserve"> Statement  1.29  : State-wise Terrestrial Protected Areas                        </t>
  </si>
  <si>
    <t>विवरण 1.29 : राज्यवार लौकिक संरक्षित क्षेत्र</t>
  </si>
  <si>
    <t xml:space="preserve">  बिहार</t>
  </si>
  <si>
    <t xml:space="preserve">  छत्तीसगढ़</t>
  </si>
  <si>
    <t xml:space="preserve">  झारखंड</t>
  </si>
  <si>
    <t xml:space="preserve">  मध्य प्रदेश</t>
  </si>
  <si>
    <t xml:space="preserve">  तेलंगाना</t>
  </si>
  <si>
    <t xml:space="preserve">  उत्तर प्रदेश</t>
  </si>
  <si>
    <t xml:space="preserve">  उत्तराखंड</t>
  </si>
  <si>
    <t xml:space="preserve">  अंडमान एवं निकोबार दीप समूह</t>
  </si>
  <si>
    <t xml:space="preserve">  चंडीगढ़</t>
  </si>
  <si>
    <t xml:space="preserve">  दादरा एवं नगर हवेली</t>
  </si>
  <si>
    <t xml:space="preserve">  दमन एवं दीव</t>
  </si>
  <si>
    <t xml:space="preserve">  कुल</t>
  </si>
  <si>
    <t>जैवमंडल रिजर्व़ का नाम</t>
  </si>
  <si>
    <t>स्‍थान (राज्‍य) और जैव भौगोलिक क्षेत्र</t>
  </si>
  <si>
    <r>
      <rPr>
        <sz val="11"/>
        <color theme="1"/>
        <rFont val="Calibri"/>
        <family val="2"/>
        <scheme val="minor"/>
      </rPr>
      <t xml:space="preserve">नीलगिेरी </t>
    </r>
  </si>
  <si>
    <r>
      <rPr>
        <sz val="11"/>
        <color theme="1"/>
        <rFont val="Calibri"/>
        <family val="2"/>
        <scheme val="minor"/>
      </rPr>
      <t>वायनाड, नागरहोल, बांदीपुर एवं मुडामलाई, नीलांबर, साइलेंट वैली एवं सिरुवनी पहाड़ी का भाग (तमिलनाडु, केरल एवं कर्नाटक)- पश्चिमी घाट</t>
    </r>
  </si>
  <si>
    <r>
      <rPr>
        <sz val="11"/>
        <color theme="1"/>
        <rFont val="Calibri"/>
        <family val="2"/>
        <scheme val="minor"/>
      </rPr>
      <t xml:space="preserve">नंदा देवी </t>
    </r>
  </si>
  <si>
    <r>
      <rPr>
        <sz val="11"/>
        <color theme="1"/>
        <rFont val="Calibri"/>
        <family val="2"/>
        <scheme val="minor"/>
      </rPr>
      <t>चमोली, पिथौरागढ़ एवं अल्‍मोड़ा जिलों तथा फूलों की घाटी का भाग (उत्‍तराखंड) – पश्चिमी हिमालय</t>
    </r>
  </si>
  <si>
    <r>
      <rPr>
        <sz val="11"/>
        <color theme="1"/>
        <rFont val="Calibri"/>
        <family val="2"/>
        <scheme val="minor"/>
      </rPr>
      <t>गारो पहाड़ी का भाग (मेघालय) – पूर्वी हिमालय</t>
    </r>
  </si>
  <si>
    <r>
      <rPr>
        <sz val="11"/>
        <color theme="1"/>
        <rFont val="Calibri"/>
        <family val="2"/>
        <scheme val="minor"/>
      </rPr>
      <t>मनस</t>
    </r>
  </si>
  <si>
    <r>
      <rPr>
        <sz val="11"/>
        <color theme="1"/>
        <rFont val="Calibri"/>
        <family val="2"/>
        <scheme val="minor"/>
      </rPr>
      <t>कोकराझार, बोंगाईगांव, बरपेटा, नलबारी, कामरुप एवं दारंग जिलों का भाग (असम) - पूर्वी हिमालय</t>
    </r>
  </si>
  <si>
    <r>
      <rPr>
        <sz val="11"/>
        <color theme="1"/>
        <rFont val="Calibri"/>
        <family val="2"/>
        <scheme val="minor"/>
      </rPr>
      <t>सुंदरवन</t>
    </r>
  </si>
  <si>
    <r>
      <rPr>
        <sz val="11"/>
        <color theme="1"/>
        <rFont val="Calibri"/>
        <family val="2"/>
        <scheme val="minor"/>
      </rPr>
      <t>गंगा नदी के डेल्‍टा एवं ब्रह्मपुत्र नदी का भाग (पश्चिम बंगाल) गंगा का डेल्‍टा</t>
    </r>
  </si>
  <si>
    <r>
      <rPr>
        <sz val="11"/>
        <color theme="1"/>
        <rFont val="Calibri"/>
        <family val="2"/>
        <scheme val="minor"/>
      </rPr>
      <t xml:space="preserve">मन्नार की खाड़ी </t>
    </r>
  </si>
  <si>
    <r>
      <rPr>
        <sz val="11"/>
        <color theme="1"/>
        <rFont val="Calibri"/>
        <family val="2"/>
        <scheme val="minor"/>
      </rPr>
      <t>भारत और श्रीलंका के मध्‍य मन्‍नार की खाड़ी का भाग (तमिलनाडु) – तट</t>
    </r>
  </si>
  <si>
    <r>
      <rPr>
        <sz val="11"/>
        <color theme="1"/>
        <rFont val="Calibri"/>
        <family val="2"/>
        <scheme val="minor"/>
      </rPr>
      <t>वृहत् निकोबार</t>
    </r>
  </si>
  <si>
    <r>
      <rPr>
        <sz val="11"/>
        <color theme="1"/>
        <rFont val="Calibri"/>
        <family val="2"/>
        <scheme val="minor"/>
      </rPr>
      <t>अंडमान एवं निकोबार के सबसे दक्षिणी द्वीप (अंडमान एवं निकोबार द्वीपसमूह) – द्वीप</t>
    </r>
  </si>
  <si>
    <r>
      <rPr>
        <sz val="11"/>
        <color theme="1"/>
        <rFont val="Calibri"/>
        <family val="2"/>
        <scheme val="minor"/>
      </rPr>
      <t>सिमलीपाल</t>
    </r>
  </si>
  <si>
    <r>
      <rPr>
        <sz val="11"/>
        <color theme="1"/>
        <rFont val="Calibri"/>
        <family val="2"/>
        <scheme val="minor"/>
      </rPr>
      <t>मयूरभंज जिले का भाग (उड़ीसा) – दक्षिणी प्रायद्वीप</t>
    </r>
  </si>
  <si>
    <r>
      <rPr>
        <sz val="11"/>
        <color theme="1"/>
        <rFont val="Calibri"/>
        <family val="2"/>
        <scheme val="minor"/>
      </rPr>
      <t>डिब्रू-सैखोवा</t>
    </r>
  </si>
  <si>
    <r>
      <rPr>
        <sz val="11"/>
        <color theme="1"/>
        <rFont val="Calibri"/>
        <family val="2"/>
        <scheme val="minor"/>
      </rPr>
      <t>डिब्रूगढ़ एवं तिनसुकिया जिलों का भाग (असम) – पूर्वी हिमालय</t>
    </r>
  </si>
  <si>
    <r>
      <rPr>
        <sz val="11"/>
        <color theme="1"/>
        <rFont val="Calibri"/>
        <family val="2"/>
        <scheme val="minor"/>
      </rPr>
      <t>देहांग डिबांग</t>
    </r>
  </si>
  <si>
    <r>
      <rPr>
        <sz val="11"/>
        <color theme="1"/>
        <rFont val="Calibri"/>
        <family val="2"/>
        <scheme val="minor"/>
      </rPr>
      <t>अरुणाचल प्रदेश में सियांग एवं दिबांग घाटी का भाग - पूर्वी हिमालय</t>
    </r>
  </si>
  <si>
    <r>
      <rPr>
        <sz val="11"/>
        <color theme="1"/>
        <rFont val="Calibri"/>
        <family val="2"/>
        <scheme val="minor"/>
      </rPr>
      <t>पचमढ़ी</t>
    </r>
  </si>
  <si>
    <r>
      <rPr>
        <sz val="11"/>
        <color theme="1"/>
        <rFont val="Calibri"/>
        <family val="2"/>
        <scheme val="minor"/>
      </rPr>
      <t>मध्‍य प्रदेश देशके बेतुल, होशंगाबाद एवं छिंदवाड़ा जिलों का भाग – अर्ध शुष्‍क गुजरात राजपुताना</t>
    </r>
  </si>
  <si>
    <r>
      <rPr>
        <sz val="11"/>
        <color theme="1"/>
        <rFont val="Calibri"/>
        <family val="2"/>
        <scheme val="minor"/>
      </rPr>
      <t>कंचनजंगा</t>
    </r>
  </si>
  <si>
    <r>
      <rPr>
        <sz val="11"/>
        <color theme="1"/>
        <rFont val="Calibri"/>
        <family val="2"/>
        <scheme val="minor"/>
      </rPr>
      <t>उत्‍तर एवं पश्चिम सिक्किम का भाग</t>
    </r>
  </si>
  <si>
    <r>
      <rPr>
        <sz val="11"/>
        <color theme="1"/>
        <rFont val="Calibri"/>
        <family val="2"/>
        <scheme val="minor"/>
      </rPr>
      <t>आगस्थामलाई</t>
    </r>
  </si>
  <si>
    <r>
      <rPr>
        <sz val="11"/>
        <color theme="1"/>
        <rFont val="Calibri"/>
        <family val="2"/>
        <scheme val="minor"/>
      </rPr>
      <t>अचंकमार - अमरकंटक</t>
    </r>
  </si>
  <si>
    <r>
      <rPr>
        <sz val="11"/>
        <color theme="1"/>
        <rFont val="Calibri"/>
        <family val="2"/>
        <scheme val="minor"/>
      </rPr>
      <t>मध्‍य प्रदेश के अनूपपुर एवं डिंडोरी जिलों का भाग तथा छत्तीसगढ़ राज्‍य के बिलासपुर जिले का भाग (मध्‍य प्रदेश एवं छत्तीसगढ़)</t>
    </r>
  </si>
  <si>
    <r>
      <rPr>
        <sz val="11"/>
        <color theme="1"/>
        <rFont val="Calibri"/>
        <family val="2"/>
        <scheme val="minor"/>
      </rPr>
      <t>कच्छ</t>
    </r>
  </si>
  <si>
    <r>
      <rPr>
        <sz val="11"/>
        <color theme="1"/>
        <rFont val="Calibri"/>
        <family val="2"/>
        <scheme val="minor"/>
      </rPr>
      <t>गुजरात राज्‍य के कच्‍छ, राजकोट, सुरेंद्रनगर एवं पाटन जिलों के भाग</t>
    </r>
  </si>
  <si>
    <r>
      <rPr>
        <sz val="11"/>
        <color theme="1"/>
        <rFont val="Calibri"/>
        <family val="2"/>
        <scheme val="minor"/>
      </rPr>
      <t xml:space="preserve">ठंडा मरुस्‍थल </t>
    </r>
  </si>
  <si>
    <r>
      <rPr>
        <sz val="11"/>
        <color theme="1"/>
        <rFont val="Calibri"/>
        <family val="2"/>
        <scheme val="minor"/>
      </rPr>
      <t>पिन घाटी राष्‍ट्रीय पार्क एवं आसपास के क्षेत्र; हिमाचल प्रदेश में चंद्रतल और सर्चू एवं किब्‍बर वन्‍य जीव अभयारण्‍य</t>
    </r>
  </si>
  <si>
    <r>
      <rPr>
        <sz val="11"/>
        <color theme="1"/>
        <rFont val="Calibri"/>
        <family val="2"/>
        <scheme val="minor"/>
      </rPr>
      <t xml:space="preserve"> सेशाचलम </t>
    </r>
  </si>
  <si>
    <r>
      <rPr>
        <sz val="11"/>
        <color theme="1"/>
        <rFont val="Calibri"/>
        <family val="2"/>
        <scheme val="minor"/>
      </rPr>
      <t>पूर्वीघाट में सेशाचलम पर्वतमाला जिसमें आंध्र प्रदेश के चित्‍तूर एवं कडप्‍पा जिले शामिल हैं</t>
    </r>
  </si>
  <si>
    <r>
      <rPr>
        <sz val="11"/>
        <color theme="1"/>
        <rFont val="Calibri"/>
        <family val="2"/>
        <scheme val="minor"/>
      </rPr>
      <t>पन्‍ना</t>
    </r>
  </si>
  <si>
    <r>
      <rPr>
        <sz val="11"/>
        <color theme="1"/>
        <rFont val="Calibri"/>
        <family val="2"/>
        <scheme val="minor"/>
      </rPr>
      <t xml:space="preserve">मध्‍य प्रदेश में पन्‍ना एवं छतरपुर जिलों का भाग </t>
    </r>
  </si>
  <si>
    <t>चिड़ियाघर का नाम</t>
  </si>
  <si>
    <t>लोकेशन</t>
  </si>
  <si>
    <t>इंदिरा गांधी प्राणी उद्यान</t>
  </si>
  <si>
    <t>विशाखापट्टम</t>
  </si>
  <si>
    <t>श्री वेंकटेश्‍वर प्राणी उद्यान</t>
  </si>
  <si>
    <t>तिरुपति</t>
  </si>
  <si>
    <t>जैविक उद्यान इटानगर</t>
  </si>
  <si>
    <t>ईटानगर</t>
  </si>
  <si>
    <t>असम राज्य चिड़ियाघर सह वनस्पति उद्यान</t>
  </si>
  <si>
    <t>गुवाहाटी</t>
  </si>
  <si>
    <t>संजय गांधी जैविक उद्यान</t>
  </si>
  <si>
    <t>पटना</t>
  </si>
  <si>
    <t>कानन पेंडारी चिड़ियाघर</t>
  </si>
  <si>
    <t>बिलासपुर</t>
  </si>
  <si>
    <t>मैत्री बाघ चिड़ियाघर</t>
  </si>
  <si>
    <t>भिलाई</t>
  </si>
  <si>
    <t>राष्ट्रीय प्राणी उद्यान</t>
  </si>
  <si>
    <t>बोंडला चिड़ियाघर</t>
  </si>
  <si>
    <t>उस्‍गाव</t>
  </si>
  <si>
    <t>डा. श्‍यामाप्रसाद मुखर्जी प्राणी उद्यान</t>
  </si>
  <si>
    <t xml:space="preserve">सूरत </t>
  </si>
  <si>
    <t>इंडोडा प्रकृति उद्यान</t>
  </si>
  <si>
    <t>गांधी नगर</t>
  </si>
  <si>
    <t>कमला नेहरू प्राणी उद्यान</t>
  </si>
  <si>
    <t>अहमदाबाद</t>
  </si>
  <si>
    <t>सक्करबाग चिड़ियाघर</t>
  </si>
  <si>
    <t>जूनागढ़</t>
  </si>
  <si>
    <t>सायाजी बाग चिड़ियाघर</t>
  </si>
  <si>
    <t>वडोदरा</t>
  </si>
  <si>
    <t>रोहतक चिड़ियाघर</t>
  </si>
  <si>
    <t>रोहतक</t>
  </si>
  <si>
    <t>हिमालयी प्रकृति पार्क (कुफरी)</t>
  </si>
  <si>
    <t>कुफरी</t>
  </si>
  <si>
    <t>भगवान बिरसा जैविक पार्क</t>
  </si>
  <si>
    <t>रांची</t>
  </si>
  <si>
    <t>जवाहरलाल नेहरू प्राणी उद्यान</t>
  </si>
  <si>
    <t>बोकारो</t>
  </si>
  <si>
    <t>टाटा स्टील प्राणी उद्यान</t>
  </si>
  <si>
    <t>जमशेदपुर</t>
  </si>
  <si>
    <t>बेल्लारी चिल्ड्रन पार्क-कम-जू (बेल्लारी चिड़ियाघर)</t>
  </si>
  <si>
    <t>बेल्लारी</t>
  </si>
  <si>
    <t>चिल्ड्रन पार्क एंड जू (गडग चिड़ियाघर)</t>
  </si>
  <si>
    <t>गडग</t>
  </si>
  <si>
    <t>डा. के शिवर्मा कारंत पिलिकुला जैव पार्क</t>
  </si>
  <si>
    <t>मंगलौर</t>
  </si>
  <si>
    <t>श्री चामराजेन्द्र प्राणी उद्यान</t>
  </si>
  <si>
    <t>मैसूर</t>
  </si>
  <si>
    <t>टाइगर एंड लॉयन सफारी, थिरेकोप्‍पा</t>
  </si>
  <si>
    <t>शिमोगा</t>
  </si>
  <si>
    <t>राज्‍य संग्रहालय एवं चिड़ियाघर</t>
  </si>
  <si>
    <t>त्रिशूर</t>
  </si>
  <si>
    <t>तिरुवनंतपुरम चिड़ियाघर</t>
  </si>
  <si>
    <t>तिरूवनंतपुरम</t>
  </si>
  <si>
    <t>गांधी प्राणी उद्यान</t>
  </si>
  <si>
    <t>कमला नेहरू प्राणी संग्रहालय जू</t>
  </si>
  <si>
    <t>इंदौर</t>
  </si>
  <si>
    <t>वन विहार राष्‍ट्रीय पार्क</t>
  </si>
  <si>
    <t>भोपाल</t>
  </si>
  <si>
    <t>औरंगाबाद नगरपालिका चिड़ियाघर</t>
  </si>
  <si>
    <t>औरंगाबाद</t>
  </si>
  <si>
    <t>महात्मा गांधी राष्‍ट्रीय उद्यान जू</t>
  </si>
  <si>
    <t>निसारगाकवल बहलनाबाई चौधरी प्राणि संग्रहालय</t>
  </si>
  <si>
    <t>राजीव गांधी प्राणि उद्यान एवं वन्‍य जीव अनुसंधान केंद्र</t>
  </si>
  <si>
    <t>पुणे</t>
  </si>
  <si>
    <t>वीरमाता जीजाबाई भासले उद्यान एवं चिड़ियाघर</t>
  </si>
  <si>
    <t>मुंबई</t>
  </si>
  <si>
    <t>मणिपुर प्राणि उद्यान</t>
  </si>
  <si>
    <t>आइज़वाल चिड़ियाघर (मिजोरम चिड़ियाघर)</t>
  </si>
  <si>
    <t>आइज़वाल</t>
  </si>
  <si>
    <t>इंदिरा गंणी पार्क जू एवं हिरन पार्क</t>
  </si>
  <si>
    <t>राउरकेला</t>
  </si>
  <si>
    <t>नंदनकानन जैव पार्क</t>
  </si>
  <si>
    <t>भुवनेश्‍वर</t>
  </si>
  <si>
    <t>जंगली पशु संरक्षण केंद्र</t>
  </si>
  <si>
    <t>मोतीझारन संबलपुर</t>
  </si>
  <si>
    <t>हिरन पार्क, बीर मोती बाग (पटियाला चिड़ियाघर)</t>
  </si>
  <si>
    <t>पटियाला</t>
  </si>
  <si>
    <t>लुधियाना चिड़ियाघर</t>
  </si>
  <si>
    <t>लुधियाना</t>
  </si>
  <si>
    <t>महेंद्र चौधरी प्राणि पार्क</t>
  </si>
  <si>
    <t>छतबीर</t>
  </si>
  <si>
    <t>जोधपुर</t>
  </si>
  <si>
    <t>अमिर्धी चिड़ियाघर</t>
  </si>
  <si>
    <t>वेल्‍लूर</t>
  </si>
  <si>
    <t>अरीगनर अन्‍ना प्राणि पार्क</t>
  </si>
  <si>
    <t>वंडालूर चेन्‍नई</t>
  </si>
  <si>
    <t>चेन्‍नई स्‍नेक पार्क ट्रस्‍ट</t>
  </si>
  <si>
    <t>गुंडी</t>
  </si>
  <si>
    <t>चिल्‍ड्रन कार्नर</t>
  </si>
  <si>
    <t>मद्रास क्रोकोडाइल बैंक ट्रस्‍ट / उभयसृपविज्ञान केंद्र</t>
  </si>
  <si>
    <t>महाबलीपुरम</t>
  </si>
  <si>
    <t>वीओसी  पार्क मिनी जू</t>
  </si>
  <si>
    <t>सिपाहीजाला प्राणी उद्यान</t>
  </si>
  <si>
    <t>सिपाहीजाला</t>
  </si>
  <si>
    <t>कानपुर प्राणी उद्यान</t>
  </si>
  <si>
    <t>कानपुर</t>
  </si>
  <si>
    <t>लखनऊ प्राणि उद्यान</t>
  </si>
  <si>
    <t>लखनऊ</t>
  </si>
  <si>
    <t>नैनीताल</t>
  </si>
  <si>
    <t>अलिपुर प्राणि उद्यान</t>
  </si>
  <si>
    <t>कोलकाता</t>
  </si>
  <si>
    <t>कलकत्‍ता स्‍नेक पार्क</t>
  </si>
  <si>
    <t>झारग्राम</t>
  </si>
  <si>
    <t>मार्बल पैलेस चिड़ियाघर</t>
  </si>
  <si>
    <t>पद्मजा नायडू हिमालयी प्राणि उद्यान</t>
  </si>
  <si>
    <t>दार्जिलिंग</t>
  </si>
  <si>
    <t>अंडमान एवं निकोबार द्वीपसमूह</t>
  </si>
  <si>
    <t>जैविक पार्क, चिड्याटापू</t>
  </si>
  <si>
    <t>पोर्टब्लेयर</t>
  </si>
  <si>
    <t>स्रोत : केंद्रीय चिड़ियाघर, प्राधिकरण, पर्यावरण, वन एवं जलवायु परिवर्तन मंत्रालय</t>
  </si>
  <si>
    <t>श्रेणी</t>
  </si>
  <si>
    <t>कोरिंगा</t>
  </si>
  <si>
    <t>अभयारण्‍य</t>
  </si>
  <si>
    <t>कृष्णा</t>
  </si>
  <si>
    <t>पलिकेट झील</t>
  </si>
  <si>
    <t>कोरो द्वीप</t>
  </si>
  <si>
    <t>मरीन (कच्छ की खाड़ी)‍</t>
  </si>
  <si>
    <t>राष्ट्रीय उद्यान</t>
  </si>
  <si>
    <t>खिजाडिया</t>
  </si>
  <si>
    <t>कडालुंडी वल्लिकुन्‍नु सामुदायिक रिजर्व़</t>
  </si>
  <si>
    <t>सामुदायिक रिजर्व़</t>
  </si>
  <si>
    <t>मालवां मरीन</t>
  </si>
  <si>
    <t>थाणे क्रीक फ्लेमिंगो</t>
  </si>
  <si>
    <t>भीतरकणिका</t>
  </si>
  <si>
    <t>चिलका (नालाबन)</t>
  </si>
  <si>
    <t>गहीरमाता</t>
  </si>
  <si>
    <t>बालूखंड काणार्क</t>
  </si>
  <si>
    <t>मन्नार की खाड़ी मरीन</t>
  </si>
  <si>
    <t>प्वॉइंट कैलिमेर</t>
  </si>
  <si>
    <t>सुंदरबन</t>
  </si>
  <si>
    <t>पश्चिम सुंदरबन</t>
  </si>
  <si>
    <t>हालिडे द्वीप</t>
  </si>
  <si>
    <t>सजनाखाली</t>
  </si>
  <si>
    <t>लोथियन द्वीप</t>
  </si>
  <si>
    <t>दादरा एवं नगर हवेली</t>
  </si>
  <si>
    <t>फुडाम</t>
  </si>
  <si>
    <t>दमन एवं दीव</t>
  </si>
  <si>
    <t>विवरण 1.32 : समुद्री संरक्षित क्षेत्र</t>
  </si>
  <si>
    <t xml:space="preserve">            Statement 1.32: Marine Protected Areas                 </t>
  </si>
  <si>
    <t xml:space="preserve">        (b) Marine Protected Areas in Islands of India      </t>
  </si>
  <si>
    <t>हवाई द्वीप</t>
  </si>
  <si>
    <t>बांस द्वीप</t>
  </si>
  <si>
    <t>बंजर द्वीप</t>
  </si>
  <si>
    <t>बट्टीमालव द्वीप</t>
  </si>
  <si>
    <t>बेल्‍ले द्वीप</t>
  </si>
  <si>
    <t>बेनेट द्वीप</t>
  </si>
  <si>
    <t>बिंघम द्वीप</t>
  </si>
  <si>
    <t>ब्लिस्‍टर द्वीप</t>
  </si>
  <si>
    <t>ब्‍लफ द्वीप</t>
  </si>
  <si>
    <t>बोंडोविले द्वीप</t>
  </si>
  <si>
    <t>ब्रश द्वीप</t>
  </si>
  <si>
    <t>बुचानन द्वीप</t>
  </si>
  <si>
    <t>कैंपबेल</t>
  </si>
  <si>
    <t>चानेल द्वीप</t>
  </si>
  <si>
    <t>किंके द्वीपसमूह</t>
  </si>
  <si>
    <t>क्‍लाइड द्वीप</t>
  </si>
  <si>
    <t>कोन द्वीप</t>
  </si>
  <si>
    <t>कुरलेव (बीपी) द्वीप</t>
  </si>
  <si>
    <t>कुरलेव द्वीप</t>
  </si>
  <si>
    <t>कुथबर्ट खाड़ी</t>
  </si>
  <si>
    <t>डिफेंस द्वीप</t>
  </si>
  <si>
    <t>डॉट द्वीप</t>
  </si>
  <si>
    <t>डॉट्रेल द्वीप</t>
  </si>
  <si>
    <t>डंकन द्वीप</t>
  </si>
  <si>
    <t>पूर्वी द्वीप</t>
  </si>
  <si>
    <t>ईस्‍ट ऑफ इंगलिस द्वीप</t>
  </si>
  <si>
    <t>एग द्वीप</t>
  </si>
  <si>
    <t>इलैट द्वीप</t>
  </si>
  <si>
    <t>इंट्रेंस द्वीप</t>
  </si>
  <si>
    <t>गलेथिया</t>
  </si>
  <si>
    <t>गलाथिया खाड़ी</t>
  </si>
  <si>
    <t>गैंडर द्वीप</t>
  </si>
  <si>
    <t>गिरीजन द्वीप</t>
  </si>
  <si>
    <t>गूस द्वीप</t>
  </si>
  <si>
    <t>हंप द्वीप</t>
  </si>
  <si>
    <t>इंटरव्‍यू द्वीप</t>
  </si>
  <si>
    <t>जेम्‍स द्वीप</t>
  </si>
  <si>
    <t>जंगल द्वीप</t>
  </si>
  <si>
    <t>क्‍वांगतुंग द्वीप</t>
  </si>
  <si>
    <t>किड द्वीप</t>
  </si>
  <si>
    <t>लैंडफाल द्वीप</t>
  </si>
  <si>
    <t>लटौचे द्वीप</t>
  </si>
  <si>
    <t>लोहाबैरक</t>
  </si>
  <si>
    <t>महात्‍मा गांधी मरीन</t>
  </si>
  <si>
    <t>मैंग्रोव द्वीप</t>
  </si>
  <si>
    <t>मास्‍क द्वीप</t>
  </si>
  <si>
    <t>मायो द्वीप</t>
  </si>
  <si>
    <t>मेगापोड द्वीप</t>
  </si>
  <si>
    <t>मिडल बटन द्वीप</t>
  </si>
  <si>
    <t>मोंटोगेमरी द्वीप</t>
  </si>
  <si>
    <t>माउंट हैरिएट</t>
  </si>
  <si>
    <t>नरकोंडम द्वीप</t>
  </si>
  <si>
    <t>नार्थ ब्रदर द्वीप</t>
  </si>
  <si>
    <t>नार्थ बटन द्वीप</t>
  </si>
  <si>
    <t>नार्थ द्वीप</t>
  </si>
  <si>
    <t>नार्थ रीफ द्वीप</t>
  </si>
  <si>
    <t>ओलिवर द्वीप</t>
  </si>
  <si>
    <t>आर्चिड द्वीप</t>
  </si>
  <si>
    <t>ऑक्‍स द्वीप</t>
  </si>
  <si>
    <t>ऑइस्टर द्वाप-I</t>
  </si>
  <si>
    <t>ऑइस्टर द्वाप-II</t>
  </si>
  <si>
    <t>पगेट द्वीप</t>
  </si>
  <si>
    <t>पार्किंसन द्वीप</t>
  </si>
  <si>
    <t>पैसेज द्वीप</t>
  </si>
  <si>
    <t>पैट्रिक द्वीप</t>
  </si>
  <si>
    <t>पीकॉक द्वीप</t>
  </si>
  <si>
    <t>पिटमन द्वीप</t>
  </si>
  <si>
    <t>प्‍वॉइंट द्वीप</t>
  </si>
  <si>
    <t>पोटनमा द्वीप</t>
  </si>
  <si>
    <t>रांगेर द्वीप</t>
  </si>
  <si>
    <t>रानी झांसी</t>
  </si>
  <si>
    <t>रीफ द्वीप</t>
  </si>
  <si>
    <t>रोपर द्वीप</t>
  </si>
  <si>
    <t>रॉस द्वीप</t>
  </si>
  <si>
    <t>रोवे द्वीप</t>
  </si>
  <si>
    <t>सैडल पीक</t>
  </si>
  <si>
    <t>सैंडी द्वीप</t>
  </si>
  <si>
    <t>सी सर्पेंट द्वीप</t>
  </si>
  <si>
    <t>शार्क द्वीप</t>
  </si>
  <si>
    <t>शीरमी द्वीप</t>
  </si>
  <si>
    <t>सर हग रोज द्वीप</t>
  </si>
  <si>
    <t>सिस्‍टर्स द्वीप</t>
  </si>
  <si>
    <t>स्‍नेक द्वीप-I</t>
  </si>
  <si>
    <t>स्‍नेक द्वीप-II</t>
  </si>
  <si>
    <t>साउथ ब्रदर द्वीप</t>
  </si>
  <si>
    <t>साउथ बटन द्वीप</t>
  </si>
  <si>
    <t>साउथ रीफ द्वीप</t>
  </si>
  <si>
    <t>साउथ सेंटिनेल द्वीप</t>
  </si>
  <si>
    <t>स्‍पाइक द्वीप-I</t>
  </si>
  <si>
    <t>स्‍पाइक द्वीप-II</t>
  </si>
  <si>
    <t>स्‍टोएट द्वीप</t>
  </si>
  <si>
    <t>सूरत द्वीप</t>
  </si>
  <si>
    <t>स्‍वैंप द्वीप</t>
  </si>
  <si>
    <t>टेबल (डेलगार्नो) द्वीप</t>
  </si>
  <si>
    <t>टेबल (एक्‍सेलसियोर) द्वीप</t>
  </si>
  <si>
    <t>तलबैचा द्वीप</t>
  </si>
  <si>
    <t>टेंपल द्वीप</t>
  </si>
  <si>
    <t>टिलोंगचांग द्वीप</t>
  </si>
  <si>
    <t>ट्री द्वीप</t>
  </si>
  <si>
    <t>ट्रिलबी द्वीप</t>
  </si>
  <si>
    <t>टफ्ट द्वीप</t>
  </si>
  <si>
    <t>टर्टल द्वीपसमूह</t>
  </si>
  <si>
    <t>वेस्‍ट द्वीप</t>
  </si>
  <si>
    <t>वार्फ द्वीप</t>
  </si>
  <si>
    <t>ह्वाइट क्लिफ द्वीप</t>
  </si>
  <si>
    <t>पिट्टी</t>
  </si>
  <si>
    <t>Note: Excluding small island MPAs of Andaman and Nicobar Islands.</t>
  </si>
  <si>
    <t>स्तर 1</t>
  </si>
  <si>
    <t>स्तर 2</t>
  </si>
  <si>
    <t>स्रोत :  राष्ट्रीय सुदूर संवेदन केन्द्र, भारत सरकार</t>
  </si>
  <si>
    <t>स्रोत : राष्ट्रीय सुदूर संवेदन केन्द्र, भारत सरकार</t>
  </si>
  <si>
    <t>Level  1</t>
  </si>
  <si>
    <t>Level  2</t>
  </si>
  <si>
    <t>Level 
1</t>
  </si>
  <si>
    <t xml:space="preserve">Level 2 
</t>
  </si>
  <si>
    <t xml:space="preserve">Total Geographic Area (TGA)   कुल भौगोलिक क्षेत्रफल </t>
  </si>
  <si>
    <t xml:space="preserve">         Total Waste Land                                  (WL)                       कुल ऊसर भूमि </t>
  </si>
  <si>
    <t>%  of WL to TGA का प्रतिशत</t>
  </si>
  <si>
    <t>स्रोत : वन्‍य जीव एवं संरक्षित वन पर एनविस केंद्र, पर्यावरण, वन एवं जलवायु परिवर्तन मंत्रालय</t>
  </si>
  <si>
    <t>Builtup &amp; Urban</t>
  </si>
  <si>
    <t>निर्मित और शहरी</t>
  </si>
  <si>
    <t>बंजर/ 
अपरिशोध्‍य/ बंजर भूमि</t>
  </si>
  <si>
    <r>
      <t>दलदली भूमि/ जल पिंड</t>
    </r>
    <r>
      <rPr>
        <vertAlign val="superscript"/>
        <sz val="11"/>
        <color theme="1"/>
        <rFont val="Calibri"/>
        <family val="2"/>
        <scheme val="minor"/>
      </rPr>
      <t>1</t>
    </r>
  </si>
  <si>
    <t>Note: 1. Includes Aqua Culture, Water bodies, and Permanent Wetlands</t>
  </si>
  <si>
    <t xml:space="preserve">             2. Includes Salt Pan, Snow and Ice.</t>
  </si>
  <si>
    <t xml:space="preserve">                +  'भारत वन स्‍थिति रिपोर्ट'- 2017, भारतीय वन सर्वेक्षण </t>
  </si>
  <si>
    <t xml:space="preserve">          + 'India State Forest Report' - 2017, Forest Survey of India </t>
  </si>
  <si>
    <t>Sr. No
 क्र. सं.</t>
  </si>
  <si>
    <t>Number संख्‍या</t>
  </si>
  <si>
    <t>Number
 संख्‍या</t>
  </si>
  <si>
    <t>Source:Annual Report, Ministry of Environment, Forests &amp; Climate Change</t>
  </si>
  <si>
    <t xml:space="preserve">स्रोत: वार्षिक रिपोर्ट, पर्यावरण, वन एवं जलवायु परिवर्तन मंत्रालय </t>
  </si>
  <si>
    <t>Water Erosion
जल अपरदन</t>
  </si>
  <si>
    <t>Wind Erosion
वायु अपरदन</t>
  </si>
  <si>
    <t>Salinity
लवणता</t>
  </si>
  <si>
    <t>Water Logging
जल भराव</t>
  </si>
  <si>
    <t>Frost Shattering
तुषार विध्‍वंस</t>
  </si>
  <si>
    <t>Barren/Rocky  
बंजर/शैलीय</t>
  </si>
  <si>
    <t xml:space="preserve">Total Area under Desertification 
मरुस्‍थलीकरण के तहत कुल क्षेत्रफल
</t>
  </si>
  <si>
    <t>Very Low 
बहुत कम</t>
  </si>
  <si>
    <t>Low
निम्न</t>
  </si>
  <si>
    <t>Medium 
मीडियम</t>
  </si>
  <si>
    <t>High
उच्‍च</t>
  </si>
  <si>
    <t xml:space="preserve">Very High 
बहुत अधिक </t>
  </si>
  <si>
    <t xml:space="preserve">Very High
बहुत अधिक </t>
  </si>
  <si>
    <t>Total No.of samples 
नमूनों की कुल संख्‍या</t>
  </si>
  <si>
    <t>Andaman And Nicobar Islands</t>
  </si>
  <si>
    <t xml:space="preserve">Source: National  Remote Sensing Centre 2015, 7(3), 2401-2430; doi:10.3390/rs70302401 Article "Development of Decadal (1985-1995-2005) Land Use and Land Cover Database for India
स्रोत : राष्ट्रीय सुदूर संवेदन केन्द्र </t>
  </si>
  <si>
    <t>A &amp; N Island 
अंडमान एवं निकोबार</t>
  </si>
  <si>
    <t xml:space="preserve">Chandigarh 
चंडीगढ़ </t>
  </si>
  <si>
    <t>D &amp; N Haveli 
दादरा एवं नगर हवेली</t>
  </si>
  <si>
    <t>Daman &amp; Diu 
दमन एवं दीव</t>
  </si>
  <si>
    <t>Delhi
दिल्ली</t>
  </si>
  <si>
    <t>Assam
 असम</t>
  </si>
  <si>
    <t>Goa 
गोवा</t>
  </si>
  <si>
    <t>Gujarat 
गुजरात</t>
  </si>
  <si>
    <t>Haryana 
हरियाणा</t>
  </si>
  <si>
    <t>Kerala 
केरल</t>
  </si>
  <si>
    <t>Madhya Pradesh 
मध्य प्रदेश</t>
  </si>
  <si>
    <t>Maharashtra
महाराष्ट्र</t>
  </si>
  <si>
    <t xml:space="preserve">Meghalaya
मेघालय </t>
  </si>
  <si>
    <t xml:space="preserve">Mizoram
मिजोरम  </t>
  </si>
  <si>
    <t xml:space="preserve">Nagaland
नागालैंड   </t>
  </si>
  <si>
    <t xml:space="preserve">Punjab 
पंजाब      </t>
  </si>
  <si>
    <t>Rajasthan
राजस्थान</t>
  </si>
  <si>
    <t>Tamil Nadu
तमिलनाडु</t>
  </si>
  <si>
    <t xml:space="preserve">Uttarakand
उत्तराखंड  </t>
  </si>
  <si>
    <t>राजस्थान, पंजाब, हरियाणा, गुजरात</t>
  </si>
  <si>
    <t>गुजरात, महाराष्ट्र, गोवा, कर्नाटक, तमिलनाडु, केरल</t>
  </si>
  <si>
    <t>पश्चिमी घाट पर्वत</t>
  </si>
  <si>
    <t>गुजरात-राजपूताना</t>
  </si>
  <si>
    <t>लक्षद्वीप द्वीप समूह</t>
  </si>
  <si>
    <t>अंडमान एवं निकोबार द्वीप समूह, लक्षद्वीप</t>
  </si>
  <si>
    <r>
      <t>Total Geographic Area (km</t>
    </r>
    <r>
      <rPr>
        <b/>
        <vertAlign val="superscript"/>
        <sz val="11"/>
        <color theme="1"/>
        <rFont val="Calibri"/>
        <family val="2"/>
        <scheme val="minor"/>
      </rPr>
      <t>2</t>
    </r>
    <r>
      <rPr>
        <b/>
        <sz val="11"/>
        <color theme="1"/>
        <rFont val="Calibri"/>
        <family val="2"/>
        <scheme val="minor"/>
      </rPr>
      <t>)
भौगोलिक क्षेत्रफल (वर्ग कि.मी.)</t>
    </r>
  </si>
  <si>
    <t>Total Area (Sq.Km)
कुल क्षेत्रफल (वर्ग कि.मी)</t>
  </si>
  <si>
    <t xml:space="preserve">     Wildlife Sanctuaries#
वन्यजीव अभयारण्य</t>
  </si>
  <si>
    <t>National Parks*
राष्ट्रीय उद्यान</t>
  </si>
  <si>
    <t>State
राज्‍य</t>
  </si>
  <si>
    <t>National Park/ Sanctuary
राष्‍ट्रीय पार्क / अभयारण्‍य</t>
  </si>
  <si>
    <t>Area
क्षेत्रफल</t>
  </si>
  <si>
    <t>Year of establishment
स्‍थापना का वर्ष</t>
  </si>
  <si>
    <t xml:space="preserve">  अंडमान एवं निकोबार द्वीप समूह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</si>
</sst>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"/>
    <numFmt numFmtId="165" formatCode="0.00;[Red]0.00"/>
    <numFmt numFmtId="166" formatCode="0.00000E+00"/>
    <numFmt numFmtId="167" formatCode="[$-10409]#,##0;\(#,##0\)"/>
  </numFmts>
  <fonts count="4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u/>
      <sz val="10"/>
      <color indexed="12"/>
      <name val="Arial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1"/>
      <name val="Calibri"/>
      <family val="2"/>
      <scheme val="minor"/>
    </font>
    <font>
      <b/>
      <sz val="13"/>
      <name val="Calibri"/>
      <family val="2"/>
      <scheme val="minor"/>
    </font>
    <font>
      <sz val="10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color rgb="FF000000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5"/>
      <color theme="1"/>
      <name val="Calibri"/>
      <family val="2"/>
      <scheme val="minor"/>
    </font>
    <font>
      <sz val="13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2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i/>
      <sz val="11"/>
      <color theme="1"/>
      <name val="Calibri"/>
      <family val="2"/>
    </font>
    <font>
      <b/>
      <i/>
      <sz val="11"/>
      <color theme="1"/>
      <name val="Calibri"/>
      <family val="2"/>
    </font>
    <font>
      <i/>
      <sz val="11"/>
      <name val="Calibri"/>
      <family val="2"/>
    </font>
    <font>
      <b/>
      <sz val="11"/>
      <color rgb="FF000000"/>
      <name val="Calibri"/>
      <family val="2"/>
    </font>
    <font>
      <b/>
      <sz val="22"/>
      <color theme="1"/>
      <name val="Calibri"/>
      <family val="2"/>
      <scheme val="minor"/>
    </font>
    <font>
      <sz val="8"/>
      <color rgb="FF000000"/>
      <name val="Verdana"/>
      <family val="2"/>
    </font>
    <font>
      <b/>
      <sz val="8"/>
      <color rgb="FF000000"/>
      <name val="Verdana"/>
      <family val="2"/>
    </font>
    <font>
      <sz val="11"/>
      <color rgb="FF222222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rgb="FFEFFAE2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1">
    <xf numFmtId="0" fontId="0" fillId="0" borderId="0"/>
    <xf numFmtId="0" fontId="3" fillId="0" borderId="0"/>
    <xf numFmtId="0" fontId="7" fillId="0" borderId="0"/>
    <xf numFmtId="0" fontId="8" fillId="0" borderId="0" applyNumberFormat="0" applyFill="0" applyBorder="0" applyAlignment="0" applyProtection="0"/>
    <xf numFmtId="0" fontId="1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</cellStyleXfs>
  <cellXfs count="535">
    <xf numFmtId="0" fontId="0" fillId="0" borderId="0" xfId="0"/>
    <xf numFmtId="0" fontId="1" fillId="2" borderId="0" xfId="7" applyFont="1" applyFill="1" applyAlignment="1">
      <alignment vertical="center"/>
    </xf>
    <xf numFmtId="0" fontId="23" fillId="2" borderId="0" xfId="7" applyFont="1" applyFill="1" applyAlignment="1">
      <alignment vertical="center"/>
    </xf>
    <xf numFmtId="165" fontId="2" fillId="2" borderId="10" xfId="7" applyNumberFormat="1" applyFont="1" applyFill="1" applyBorder="1" applyAlignment="1">
      <alignment horizontal="center" vertical="center" textRotation="90" wrapText="1"/>
    </xf>
    <xf numFmtId="165" fontId="2" fillId="2" borderId="10" xfId="7" applyNumberFormat="1" applyFont="1" applyFill="1" applyBorder="1" applyAlignment="1">
      <alignment horizontal="left" vertical="center" textRotation="90" wrapText="1"/>
    </xf>
    <xf numFmtId="0" fontId="23" fillId="2" borderId="0" xfId="7" applyFont="1" applyFill="1" applyAlignment="1">
      <alignment horizontal="left" vertical="center"/>
    </xf>
    <xf numFmtId="0" fontId="1" fillId="2" borderId="10" xfId="7" applyFont="1" applyFill="1" applyBorder="1" applyAlignment="1">
      <alignment horizontal="center" vertical="center"/>
    </xf>
    <xf numFmtId="0" fontId="1" fillId="2" borderId="10" xfId="7" applyFont="1" applyFill="1" applyBorder="1" applyAlignment="1">
      <alignment vertical="center"/>
    </xf>
    <xf numFmtId="165" fontId="1" fillId="2" borderId="10" xfId="7" applyNumberFormat="1" applyFont="1" applyFill="1" applyBorder="1" applyAlignment="1">
      <alignment vertical="center"/>
    </xf>
    <xf numFmtId="0" fontId="1" fillId="2" borderId="10" xfId="7" applyFont="1" applyFill="1" applyBorder="1" applyAlignment="1">
      <alignment vertical="center" wrapText="1"/>
    </xf>
    <xf numFmtId="165" fontId="1" fillId="2" borderId="10" xfId="7" applyNumberFormat="1" applyFont="1" applyFill="1" applyBorder="1" applyAlignment="1">
      <alignment horizontal="right" vertical="center"/>
    </xf>
    <xf numFmtId="0" fontId="0" fillId="2" borderId="10" xfId="7" applyFont="1" applyFill="1" applyBorder="1" applyAlignment="1">
      <alignment vertical="center"/>
    </xf>
    <xf numFmtId="165" fontId="1" fillId="2" borderId="0" xfId="7" applyNumberFormat="1" applyFont="1" applyFill="1" applyAlignment="1">
      <alignment vertical="center"/>
    </xf>
    <xf numFmtId="165" fontId="31" fillId="2" borderId="0" xfId="7" applyNumberFormat="1" applyFont="1" applyFill="1" applyAlignment="1">
      <alignment vertical="center"/>
    </xf>
    <xf numFmtId="165" fontId="25" fillId="2" borderId="0" xfId="7" applyNumberFormat="1" applyFont="1" applyFill="1" applyAlignment="1">
      <alignment vertical="center"/>
    </xf>
    <xf numFmtId="0" fontId="1" fillId="2" borderId="0" xfId="7" applyFont="1" applyFill="1" applyAlignment="1">
      <alignment horizontal="center" vertical="center"/>
    </xf>
    <xf numFmtId="0" fontId="24" fillId="2" borderId="0" xfId="7" applyFont="1" applyFill="1" applyAlignment="1">
      <alignment vertical="center"/>
    </xf>
    <xf numFmtId="0" fontId="0" fillId="2" borderId="0" xfId="0" applyFont="1" applyFill="1"/>
    <xf numFmtId="0" fontId="19" fillId="2" borderId="10" xfId="0" applyFont="1" applyFill="1" applyBorder="1" applyAlignment="1">
      <alignment horizontal="center" vertical="center" wrapText="1"/>
    </xf>
    <xf numFmtId="0" fontId="19" fillId="2" borderId="10" xfId="0" applyFont="1" applyFill="1" applyBorder="1" applyAlignment="1">
      <alignment horizontal="center" vertical="center"/>
    </xf>
    <xf numFmtId="0" fontId="12" fillId="2" borderId="0" xfId="0" applyFont="1" applyFill="1"/>
    <xf numFmtId="0" fontId="18" fillId="2" borderId="10" xfId="0" applyFont="1" applyFill="1" applyBorder="1" applyAlignment="1">
      <alignment horizontal="center" vertical="center"/>
    </xf>
    <xf numFmtId="0" fontId="18" fillId="2" borderId="10" xfId="0" applyFont="1" applyFill="1" applyBorder="1" applyAlignment="1">
      <alignment horizontal="justify" vertical="center"/>
    </xf>
    <xf numFmtId="0" fontId="18" fillId="2" borderId="10" xfId="0" applyFont="1" applyFill="1" applyBorder="1" applyAlignment="1">
      <alignment horizontal="right" vertical="center"/>
    </xf>
    <xf numFmtId="0" fontId="18" fillId="2" borderId="10" xfId="0" applyFont="1" applyFill="1" applyBorder="1" applyAlignment="1">
      <alignment horizontal="left" vertical="center" wrapText="1"/>
    </xf>
    <xf numFmtId="0" fontId="19" fillId="2" borderId="0" xfId="0" applyFont="1" applyFill="1" applyBorder="1" applyAlignment="1">
      <alignment horizontal="left" vertical="top" wrapText="1"/>
    </xf>
    <xf numFmtId="0" fontId="0" fillId="2" borderId="0" xfId="0" applyFont="1" applyFill="1" applyAlignment="1">
      <alignment horizontal="center"/>
    </xf>
    <xf numFmtId="0" fontId="19" fillId="2" borderId="10" xfId="0" applyFont="1" applyFill="1" applyBorder="1" applyAlignment="1">
      <alignment horizontal="left" vertical="center" wrapText="1"/>
    </xf>
    <xf numFmtId="0" fontId="18" fillId="2" borderId="10" xfId="0" applyFont="1" applyFill="1" applyBorder="1" applyAlignment="1">
      <alignment horizontal="justify" vertical="center" wrapText="1"/>
    </xf>
    <xf numFmtId="0" fontId="18" fillId="2" borderId="10" xfId="0" applyFont="1" applyFill="1" applyBorder="1" applyAlignment="1">
      <alignment horizontal="center" vertical="center" wrapText="1"/>
    </xf>
    <xf numFmtId="0" fontId="18" fillId="2" borderId="15" xfId="0" applyFont="1" applyFill="1" applyBorder="1" applyAlignment="1">
      <alignment horizontal="justify" vertical="center" wrapText="1"/>
    </xf>
    <xf numFmtId="0" fontId="0" fillId="2" borderId="0" xfId="0" applyFont="1" applyFill="1" applyBorder="1"/>
    <xf numFmtId="0" fontId="18" fillId="2" borderId="0" xfId="0" applyFont="1" applyFill="1" applyAlignment="1">
      <alignment horizontal="left" vertical="top" wrapText="1"/>
    </xf>
    <xf numFmtId="0" fontId="19" fillId="2" borderId="0" xfId="0" applyFont="1" applyFill="1" applyAlignment="1">
      <alignment horizontal="left" vertical="top" wrapText="1"/>
    </xf>
    <xf numFmtId="0" fontId="19" fillId="2" borderId="0" xfId="0" applyFont="1" applyFill="1" applyAlignment="1">
      <alignment horizontal="left" vertical="center" wrapText="1"/>
    </xf>
    <xf numFmtId="0" fontId="0" fillId="2" borderId="0" xfId="0" applyFont="1" applyFill="1" applyAlignment="1">
      <alignment wrapText="1"/>
    </xf>
    <xf numFmtId="0" fontId="10" fillId="2" borderId="0" xfId="1" applyNumberFormat="1" applyFont="1" applyFill="1" applyBorder="1" applyAlignment="1" applyProtection="1">
      <alignment vertical="top"/>
    </xf>
    <xf numFmtId="0" fontId="10" fillId="2" borderId="8" xfId="1" applyNumberFormat="1" applyFont="1" applyFill="1" applyBorder="1" applyAlignment="1" applyProtection="1">
      <alignment horizontal="center" vertical="top" wrapText="1"/>
    </xf>
    <xf numFmtId="0" fontId="10" fillId="2" borderId="8" xfId="1" applyNumberFormat="1" applyFont="1" applyFill="1" applyBorder="1" applyAlignment="1" applyProtection="1">
      <alignment horizontal="center" vertical="center"/>
    </xf>
    <xf numFmtId="0" fontId="10" fillId="2" borderId="4" xfId="1" applyNumberFormat="1" applyFont="1" applyFill="1" applyBorder="1" applyAlignment="1" applyProtection="1">
      <alignment horizontal="center" vertical="center"/>
    </xf>
    <xf numFmtId="0" fontId="6" fillId="2" borderId="8" xfId="1" applyNumberFormat="1" applyFont="1" applyFill="1" applyBorder="1" applyAlignment="1" applyProtection="1">
      <alignment horizontal="center" vertical="top"/>
    </xf>
    <xf numFmtId="0" fontId="6" fillId="2" borderId="8" xfId="1" applyFont="1" applyFill="1" applyBorder="1" applyAlignment="1">
      <alignment vertical="top" wrapText="1"/>
    </xf>
    <xf numFmtId="0" fontId="6" fillId="2" borderId="4" xfId="1" applyFont="1" applyFill="1" applyBorder="1" applyAlignment="1">
      <alignment horizontal="left" vertical="top"/>
    </xf>
    <xf numFmtId="0" fontId="6" fillId="2" borderId="8" xfId="1" applyFont="1" applyFill="1" applyBorder="1" applyAlignment="1">
      <alignment horizontal="left" vertical="top"/>
    </xf>
    <xf numFmtId="0" fontId="6" fillId="2" borderId="0" xfId="1" applyNumberFormat="1" applyFont="1" applyFill="1" applyBorder="1" applyAlignment="1" applyProtection="1">
      <alignment vertical="top"/>
    </xf>
    <xf numFmtId="0" fontId="6" fillId="2" borderId="10" xfId="1" applyFont="1" applyFill="1" applyBorder="1" applyAlignment="1">
      <alignment vertical="top" wrapText="1"/>
    </xf>
    <xf numFmtId="0" fontId="6" fillId="2" borderId="11" xfId="1" applyFont="1" applyFill="1" applyBorder="1" applyAlignment="1">
      <alignment horizontal="left" vertical="top"/>
    </xf>
    <xf numFmtId="0" fontId="6" fillId="2" borderId="10" xfId="1" applyFont="1" applyFill="1" applyBorder="1" applyAlignment="1">
      <alignment horizontal="left" vertical="top"/>
    </xf>
    <xf numFmtId="0" fontId="6" fillId="2" borderId="10" xfId="1" applyFont="1" applyFill="1" applyBorder="1" applyAlignment="1">
      <alignment vertical="center"/>
    </xf>
    <xf numFmtId="0" fontId="6" fillId="2" borderId="10" xfId="1" applyFont="1" applyFill="1" applyBorder="1" applyAlignment="1">
      <alignment vertical="top"/>
    </xf>
    <xf numFmtId="0" fontId="6" fillId="2" borderId="10" xfId="1" applyNumberFormat="1" applyFont="1" applyFill="1" applyBorder="1" applyAlignment="1" applyProtection="1">
      <alignment vertical="top" wrapText="1"/>
    </xf>
    <xf numFmtId="0" fontId="6" fillId="2" borderId="10" xfId="1" applyNumberFormat="1" applyFont="1" applyFill="1" applyBorder="1" applyAlignment="1" applyProtection="1">
      <alignment vertical="top"/>
    </xf>
    <xf numFmtId="0" fontId="6" fillId="2" borderId="11" xfId="1" applyNumberFormat="1" applyFont="1" applyFill="1" applyBorder="1" applyAlignment="1" applyProtection="1">
      <alignment vertical="top"/>
    </xf>
    <xf numFmtId="0" fontId="6" fillId="2" borderId="10" xfId="1" applyFont="1" applyFill="1" applyBorder="1" applyAlignment="1">
      <alignment horizontal="left" vertical="top" wrapText="1"/>
    </xf>
    <xf numFmtId="0" fontId="6" fillId="2" borderId="10" xfId="1" applyNumberFormat="1" applyFont="1" applyFill="1" applyBorder="1" applyAlignment="1" applyProtection="1">
      <alignment vertical="center"/>
    </xf>
    <xf numFmtId="0" fontId="6" fillId="2" borderId="11" xfId="1" applyNumberFormat="1" applyFont="1" applyFill="1" applyBorder="1" applyAlignment="1" applyProtection="1">
      <alignment horizontal="left" vertical="top"/>
    </xf>
    <xf numFmtId="0" fontId="6" fillId="2" borderId="10" xfId="1" applyNumberFormat="1" applyFont="1" applyFill="1" applyBorder="1" applyAlignment="1" applyProtection="1">
      <alignment horizontal="left" vertical="top"/>
    </xf>
    <xf numFmtId="0" fontId="6" fillId="2" borderId="14" xfId="1" applyNumberFormat="1" applyFont="1" applyFill="1" applyBorder="1" applyAlignment="1" applyProtection="1">
      <alignment vertical="center"/>
    </xf>
    <xf numFmtId="0" fontId="6" fillId="2" borderId="10" xfId="1" applyNumberFormat="1" applyFont="1" applyFill="1" applyBorder="1" applyAlignment="1" applyProtection="1">
      <alignment horizontal="left" vertical="top" wrapText="1"/>
    </xf>
    <xf numFmtId="0" fontId="6" fillId="2" borderId="7" xfId="1" applyFont="1" applyFill="1" applyBorder="1" applyAlignment="1">
      <alignment horizontal="left" vertical="center"/>
    </xf>
    <xf numFmtId="0" fontId="6" fillId="2" borderId="11" xfId="1" applyNumberFormat="1" applyFont="1" applyFill="1" applyBorder="1" applyAlignment="1" applyProtection="1">
      <alignment vertical="top" wrapText="1"/>
    </xf>
    <xf numFmtId="0" fontId="6" fillId="2" borderId="13" xfId="1" applyNumberFormat="1" applyFont="1" applyFill="1" applyBorder="1" applyAlignment="1" applyProtection="1">
      <alignment vertical="top"/>
    </xf>
    <xf numFmtId="0" fontId="6" fillId="2" borderId="14" xfId="1" applyFont="1" applyFill="1" applyBorder="1" applyAlignment="1">
      <alignment vertical="top" wrapText="1"/>
    </xf>
    <xf numFmtId="0" fontId="6" fillId="2" borderId="1" xfId="1" applyFont="1" applyFill="1" applyBorder="1" applyAlignment="1">
      <alignment horizontal="left" vertical="top"/>
    </xf>
    <xf numFmtId="0" fontId="6" fillId="2" borderId="14" xfId="1" applyFont="1" applyFill="1" applyBorder="1" applyAlignment="1">
      <alignment horizontal="left" vertical="top"/>
    </xf>
    <xf numFmtId="0" fontId="6" fillId="2" borderId="10" xfId="1" applyFont="1" applyFill="1" applyBorder="1" applyAlignment="1">
      <alignment horizontal="left" vertical="center" wrapText="1"/>
    </xf>
    <xf numFmtId="0" fontId="6" fillId="2" borderId="2" xfId="1" applyNumberFormat="1" applyFont="1" applyFill="1" applyBorder="1" applyAlignment="1" applyProtection="1">
      <alignment horizontal="left" vertical="top"/>
    </xf>
    <xf numFmtId="0" fontId="6" fillId="2" borderId="0" xfId="1" applyNumberFormat="1" applyFont="1" applyFill="1" applyBorder="1" applyAlignment="1" applyProtection="1">
      <alignment horizontal="center" vertical="center"/>
    </xf>
    <xf numFmtId="0" fontId="6" fillId="2" borderId="0" xfId="1" applyNumberFormat="1" applyFont="1" applyFill="1" applyBorder="1" applyAlignment="1" applyProtection="1">
      <alignment horizontal="center" vertical="top"/>
    </xf>
    <xf numFmtId="0" fontId="15" fillId="2" borderId="0" xfId="1" applyNumberFormat="1" applyFont="1" applyFill="1" applyBorder="1" applyAlignment="1" applyProtection="1">
      <alignment horizontal="center" vertical="top"/>
    </xf>
    <xf numFmtId="0" fontId="15" fillId="2" borderId="0" xfId="1" applyNumberFormat="1" applyFont="1" applyFill="1" applyBorder="1" applyAlignment="1" applyProtection="1">
      <alignment horizontal="center" vertical="center"/>
    </xf>
    <xf numFmtId="0" fontId="15" fillId="2" borderId="0" xfId="1" applyNumberFormat="1" applyFont="1" applyFill="1" applyBorder="1" applyAlignment="1" applyProtection="1">
      <alignment vertical="top"/>
    </xf>
    <xf numFmtId="0" fontId="10" fillId="2" borderId="0" xfId="1" applyNumberFormat="1" applyFont="1" applyFill="1" applyBorder="1" applyAlignment="1" applyProtection="1">
      <alignment horizontal="center" vertical="top"/>
    </xf>
    <xf numFmtId="0" fontId="10" fillId="2" borderId="0" xfId="0" applyFont="1" applyFill="1"/>
    <xf numFmtId="0" fontId="10" fillId="2" borderId="10" xfId="0" applyFont="1" applyFill="1" applyBorder="1" applyAlignment="1">
      <alignment horizontal="center" vertical="top" wrapText="1"/>
    </xf>
    <xf numFmtId="0" fontId="0" fillId="2" borderId="10" xfId="0" applyFont="1" applyFill="1" applyBorder="1" applyAlignment="1">
      <alignment horizontal="center" vertical="top" wrapText="1"/>
    </xf>
    <xf numFmtId="0" fontId="0" fillId="2" borderId="10" xfId="0" applyFont="1" applyFill="1" applyBorder="1" applyAlignment="1">
      <alignment vertical="top" wrapText="1"/>
    </xf>
    <xf numFmtId="2" fontId="0" fillId="2" borderId="10" xfId="0" applyNumberFormat="1" applyFont="1" applyFill="1" applyBorder="1" applyAlignment="1">
      <alignment horizontal="center" vertical="top" wrapText="1"/>
    </xf>
    <xf numFmtId="15" fontId="0" fillId="2" borderId="10" xfId="0" applyNumberFormat="1" applyFont="1" applyFill="1" applyBorder="1" applyAlignment="1">
      <alignment horizontal="center" vertical="top" wrapText="1"/>
    </xf>
    <xf numFmtId="0" fontId="0" fillId="2" borderId="10" xfId="0" applyFont="1" applyFill="1" applyBorder="1" applyAlignment="1">
      <alignment horizontal="justify" vertical="top" wrapText="1"/>
    </xf>
    <xf numFmtId="0" fontId="20" fillId="2" borderId="0" xfId="0" applyFont="1" applyFill="1" applyBorder="1" applyAlignment="1">
      <alignment wrapText="1"/>
    </xf>
    <xf numFmtId="0" fontId="0" fillId="2" borderId="0" xfId="0" applyFont="1" applyFill="1" applyBorder="1" applyAlignment="1">
      <alignment horizontal="center" vertical="top" wrapText="1"/>
    </xf>
    <xf numFmtId="0" fontId="0" fillId="2" borderId="0" xfId="0" applyFont="1" applyFill="1" applyBorder="1" applyAlignment="1">
      <alignment vertical="top" wrapText="1"/>
    </xf>
    <xf numFmtId="2" fontId="0" fillId="2" borderId="0" xfId="0" applyNumberFormat="1" applyFont="1" applyFill="1" applyBorder="1" applyAlignment="1">
      <alignment horizontal="center" vertical="top" wrapText="1"/>
    </xf>
    <xf numFmtId="15" fontId="0" fillId="2" borderId="0" xfId="0" applyNumberFormat="1" applyFill="1" applyBorder="1" applyAlignment="1">
      <alignment horizontal="center" vertical="top" wrapText="1"/>
    </xf>
    <xf numFmtId="0" fontId="0" fillId="2" borderId="0" xfId="0" applyFont="1" applyFill="1" applyBorder="1" applyAlignment="1">
      <alignment horizontal="justify" vertical="top" wrapText="1"/>
    </xf>
    <xf numFmtId="0" fontId="0" fillId="2" borderId="0" xfId="0" applyFill="1" applyBorder="1" applyAlignment="1">
      <alignment horizontal="justify" vertical="top" wrapText="1"/>
    </xf>
    <xf numFmtId="15" fontId="0" fillId="2" borderId="0" xfId="0" applyNumberFormat="1" applyFont="1" applyFill="1" applyBorder="1" applyAlignment="1">
      <alignment horizontal="center" vertical="top" wrapText="1"/>
    </xf>
    <xf numFmtId="0" fontId="0" fillId="2" borderId="0" xfId="0" applyFill="1" applyBorder="1" applyAlignment="1">
      <alignment vertical="top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top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top" wrapText="1"/>
    </xf>
    <xf numFmtId="0" fontId="2" fillId="2" borderId="0" xfId="0" applyFont="1" applyFill="1" applyAlignment="1">
      <alignment vertical="center"/>
    </xf>
    <xf numFmtId="0" fontId="0" fillId="2" borderId="10" xfId="0" applyFont="1" applyFill="1" applyBorder="1" applyAlignment="1">
      <alignment horizontal="center"/>
    </xf>
    <xf numFmtId="0" fontId="0" fillId="2" borderId="10" xfId="0" applyFont="1" applyFill="1" applyBorder="1"/>
    <xf numFmtId="3" fontId="18" fillId="2" borderId="10" xfId="0" applyNumberFormat="1" applyFont="1" applyFill="1" applyBorder="1" applyAlignment="1">
      <alignment horizontal="right" vertical="center" wrapText="1"/>
    </xf>
    <xf numFmtId="0" fontId="0" fillId="2" borderId="10" xfId="0" applyFont="1" applyFill="1" applyBorder="1" applyAlignment="1">
      <alignment horizontal="right"/>
    </xf>
    <xf numFmtId="0" fontId="18" fillId="2" borderId="10" xfId="0" applyFont="1" applyFill="1" applyBorder="1" applyAlignment="1">
      <alignment horizontal="right" vertical="center" wrapText="1"/>
    </xf>
    <xf numFmtId="4" fontId="18" fillId="2" borderId="10" xfId="0" applyNumberFormat="1" applyFont="1" applyFill="1" applyBorder="1" applyAlignment="1">
      <alignment horizontal="right" vertical="center" wrapText="1"/>
    </xf>
    <xf numFmtId="0" fontId="0" fillId="2" borderId="0" xfId="0" applyFill="1"/>
    <xf numFmtId="0" fontId="4" fillId="2" borderId="0" xfId="0" applyFont="1" applyFill="1"/>
    <xf numFmtId="0" fontId="4" fillId="2" borderId="0" xfId="0" applyFont="1" applyFill="1" applyAlignment="1">
      <alignment horizontal="right"/>
    </xf>
    <xf numFmtId="0" fontId="8" fillId="2" borderId="0" xfId="3" applyFill="1"/>
    <xf numFmtId="0" fontId="0" fillId="2" borderId="10" xfId="0" applyFont="1" applyFill="1" applyBorder="1" applyAlignment="1">
      <alignment horizontal="center" vertical="center"/>
    </xf>
    <xf numFmtId="0" fontId="0" fillId="2" borderId="10" xfId="0" applyFont="1" applyFill="1" applyBorder="1" applyAlignment="1">
      <alignment wrapText="1"/>
    </xf>
    <xf numFmtId="0" fontId="0" fillId="2" borderId="10" xfId="0" applyFont="1" applyFill="1" applyBorder="1" applyAlignment="1">
      <alignment vertical="center" wrapText="1"/>
    </xf>
    <xf numFmtId="0" fontId="2" fillId="2" borderId="10" xfId="0" applyFont="1" applyFill="1" applyBorder="1"/>
    <xf numFmtId="0" fontId="19" fillId="2" borderId="10" xfId="0" applyFont="1" applyFill="1" applyBorder="1" applyAlignment="1">
      <alignment horizontal="right" vertical="center" wrapText="1"/>
    </xf>
    <xf numFmtId="0" fontId="2" fillId="2" borderId="10" xfId="0" applyFont="1" applyFill="1" applyBorder="1" applyAlignment="1">
      <alignment horizontal="right"/>
    </xf>
    <xf numFmtId="4" fontId="19" fillId="2" borderId="10" xfId="0" applyNumberFormat="1" applyFont="1" applyFill="1" applyBorder="1" applyAlignment="1">
      <alignment horizontal="right" vertical="center" wrapText="1"/>
    </xf>
    <xf numFmtId="0" fontId="2" fillId="2" borderId="0" xfId="0" applyFont="1" applyFill="1" applyBorder="1"/>
    <xf numFmtId="0" fontId="20" fillId="2" borderId="0" xfId="0" applyFont="1" applyFill="1" applyBorder="1" applyAlignment="1">
      <alignment horizontal="left" wrapText="1"/>
    </xf>
    <xf numFmtId="0" fontId="32" fillId="2" borderId="0" xfId="0" applyFont="1" applyFill="1" applyBorder="1" applyAlignment="1">
      <alignment horizontal="left" wrapText="1"/>
    </xf>
    <xf numFmtId="0" fontId="6" fillId="2" borderId="0" xfId="1" applyFont="1" applyFill="1"/>
    <xf numFmtId="0" fontId="6" fillId="2" borderId="0" xfId="1" applyFont="1" applyFill="1" applyAlignment="1">
      <alignment horizontal="left"/>
    </xf>
    <xf numFmtId="0" fontId="4" fillId="2" borderId="0" xfId="0" applyFont="1" applyFill="1" applyAlignment="1">
      <alignment horizontal="center"/>
    </xf>
    <xf numFmtId="0" fontId="15" fillId="2" borderId="0" xfId="1" applyFont="1" applyFill="1"/>
    <xf numFmtId="0" fontId="6" fillId="2" borderId="0" xfId="1" applyFont="1" applyFill="1" applyAlignment="1">
      <alignment vertical="center"/>
    </xf>
    <xf numFmtId="0" fontId="10" fillId="2" borderId="14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6" fillId="2" borderId="14" xfId="1" applyFont="1" applyFill="1" applyBorder="1" applyAlignment="1">
      <alignment horizontal="center" vertical="center"/>
    </xf>
    <xf numFmtId="0" fontId="6" fillId="2" borderId="3" xfId="1" applyFont="1" applyFill="1" applyBorder="1" applyAlignment="1">
      <alignment horizontal="right" vertical="center"/>
    </xf>
    <xf numFmtId="0" fontId="6" fillId="2" borderId="7" xfId="1" applyFont="1" applyFill="1" applyBorder="1" applyAlignment="1">
      <alignment horizontal="center" vertical="center"/>
    </xf>
    <xf numFmtId="0" fontId="6" fillId="2" borderId="9" xfId="1" applyFont="1" applyFill="1" applyBorder="1" applyAlignment="1">
      <alignment horizontal="right" vertical="center"/>
    </xf>
    <xf numFmtId="2" fontId="6" fillId="2" borderId="9" xfId="1" applyNumberFormat="1" applyFont="1" applyFill="1" applyBorder="1" applyAlignment="1">
      <alignment horizontal="right" vertical="center"/>
    </xf>
    <xf numFmtId="0" fontId="6" fillId="2" borderId="8" xfId="1" applyFont="1" applyFill="1" applyBorder="1" applyAlignment="1">
      <alignment horizontal="center" vertical="center"/>
    </xf>
    <xf numFmtId="0" fontId="6" fillId="2" borderId="6" xfId="1" applyFont="1" applyFill="1" applyBorder="1" applyAlignment="1">
      <alignment horizontal="right" vertical="center"/>
    </xf>
    <xf numFmtId="2" fontId="6" fillId="2" borderId="6" xfId="1" applyNumberFormat="1" applyFont="1" applyFill="1" applyBorder="1" applyAlignment="1">
      <alignment horizontal="right" vertical="center"/>
    </xf>
    <xf numFmtId="0" fontId="2" fillId="2" borderId="10" xfId="0" applyFont="1" applyFill="1" applyBorder="1" applyAlignment="1">
      <alignment vertical="center" wrapText="1"/>
    </xf>
    <xf numFmtId="0" fontId="2" fillId="2" borderId="14" xfId="0" applyFont="1" applyFill="1" applyBorder="1" applyAlignment="1">
      <alignment vertical="center"/>
    </xf>
    <xf numFmtId="0" fontId="2" fillId="2" borderId="14" xfId="0" applyFont="1" applyFill="1" applyBorder="1" applyAlignment="1">
      <alignment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0" fillId="2" borderId="0" xfId="0" applyFont="1" applyFill="1" applyBorder="1" applyAlignment="1">
      <alignment vertical="center"/>
    </xf>
    <xf numFmtId="0" fontId="0" fillId="2" borderId="0" xfId="0" applyFont="1" applyFill="1" applyAlignment="1">
      <alignment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vertical="center"/>
    </xf>
    <xf numFmtId="0" fontId="2" fillId="2" borderId="12" xfId="0" applyFont="1" applyFill="1" applyBorder="1" applyAlignment="1">
      <alignment vertical="center"/>
    </xf>
    <xf numFmtId="0" fontId="2" fillId="2" borderId="13" xfId="0" applyFont="1" applyFill="1" applyBorder="1" applyAlignment="1">
      <alignment vertical="center"/>
    </xf>
    <xf numFmtId="0" fontId="11" fillId="2" borderId="0" xfId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center"/>
    </xf>
    <xf numFmtId="0" fontId="0" fillId="2" borderId="10" xfId="0" applyFont="1" applyFill="1" applyBorder="1" applyAlignment="1">
      <alignment horizontal="left" vertical="center" indent="4"/>
    </xf>
    <xf numFmtId="0" fontId="0" fillId="2" borderId="8" xfId="0" applyFont="1" applyFill="1" applyBorder="1" applyAlignment="1">
      <alignment vertical="center"/>
    </xf>
    <xf numFmtId="0" fontId="0" fillId="2" borderId="8" xfId="0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right" vertical="center"/>
    </xf>
    <xf numFmtId="0" fontId="0" fillId="2" borderId="10" xfId="0" applyFont="1" applyFill="1" applyBorder="1" applyAlignment="1">
      <alignment vertical="center"/>
    </xf>
    <xf numFmtId="2" fontId="6" fillId="2" borderId="0" xfId="1" applyNumberFormat="1" applyFont="1" applyFill="1" applyBorder="1" applyAlignment="1">
      <alignment horizontal="righ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vertical="center"/>
    </xf>
    <xf numFmtId="0" fontId="31" fillId="2" borderId="0" xfId="0" applyFont="1" applyFill="1"/>
    <xf numFmtId="0" fontId="31" fillId="2" borderId="0" xfId="0" applyFont="1" applyFill="1" applyBorder="1"/>
    <xf numFmtId="0" fontId="5" fillId="2" borderId="5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left" vertical="center"/>
    </xf>
    <xf numFmtId="0" fontId="10" fillId="2" borderId="8" xfId="0" applyFont="1" applyFill="1" applyBorder="1" applyAlignment="1">
      <alignment horizontal="left" vertical="center" indent="3"/>
    </xf>
    <xf numFmtId="0" fontId="10" fillId="2" borderId="8" xfId="0" applyFont="1" applyFill="1" applyBorder="1" applyAlignment="1">
      <alignment horizontal="center" vertical="top" wrapText="1"/>
    </xf>
    <xf numFmtId="0" fontId="10" fillId="2" borderId="8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vertical="center"/>
    </xf>
    <xf numFmtId="0" fontId="6" fillId="2" borderId="10" xfId="0" applyFont="1" applyFill="1" applyBorder="1" applyAlignment="1">
      <alignment vertical="center"/>
    </xf>
    <xf numFmtId="164" fontId="6" fillId="2" borderId="10" xfId="0" applyNumberFormat="1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left" vertical="center"/>
    </xf>
    <xf numFmtId="0" fontId="0" fillId="2" borderId="0" xfId="0" applyFont="1" applyFill="1" applyAlignment="1">
      <alignment horizontal="center" vertical="center"/>
    </xf>
    <xf numFmtId="0" fontId="10" fillId="2" borderId="10" xfId="0" applyFont="1" applyFill="1" applyBorder="1" applyAlignment="1">
      <alignment horizontal="left" vertical="center"/>
    </xf>
    <xf numFmtId="0" fontId="6" fillId="2" borderId="10" xfId="0" applyFont="1" applyFill="1" applyBorder="1" applyAlignment="1">
      <alignment horizontal="left" vertical="center" indent="3"/>
    </xf>
    <xf numFmtId="0" fontId="10" fillId="2" borderId="10" xfId="0" applyFont="1" applyFill="1" applyBorder="1" applyAlignment="1">
      <alignment horizontal="center" vertical="center"/>
    </xf>
    <xf numFmtId="0" fontId="10" fillId="2" borderId="10" xfId="0" applyFont="1" applyFill="1" applyBorder="1" applyAlignment="1">
      <alignment vertical="center"/>
    </xf>
    <xf numFmtId="0" fontId="0" fillId="2" borderId="0" xfId="0" applyFont="1" applyFill="1" applyAlignment="1">
      <alignment horizontal="left" vertical="center"/>
    </xf>
    <xf numFmtId="0" fontId="0" fillId="2" borderId="0" xfId="0" applyFont="1" applyFill="1" applyAlignment="1">
      <alignment horizontal="left" vertical="center" indent="3"/>
    </xf>
    <xf numFmtId="0" fontId="24" fillId="2" borderId="0" xfId="10" applyFont="1" applyFill="1" applyAlignment="1">
      <alignment vertical="center" wrapText="1"/>
    </xf>
    <xf numFmtId="0" fontId="5" fillId="2" borderId="0" xfId="10" applyFont="1" applyFill="1" applyBorder="1" applyAlignment="1">
      <alignment horizontal="center" vertical="center" wrapText="1"/>
    </xf>
    <xf numFmtId="0" fontId="5" fillId="2" borderId="0" xfId="10" applyFont="1" applyFill="1" applyBorder="1" applyAlignment="1">
      <alignment horizontal="left" vertical="center" wrapText="1"/>
    </xf>
    <xf numFmtId="0" fontId="5" fillId="2" borderId="0" xfId="10" applyFont="1" applyFill="1" applyAlignment="1">
      <alignment horizontal="center" vertical="center" wrapText="1"/>
    </xf>
    <xf numFmtId="2" fontId="2" fillId="2" borderId="10" xfId="10" applyNumberFormat="1" applyFont="1" applyFill="1" applyBorder="1" applyAlignment="1">
      <alignment horizontal="center" vertical="top" wrapText="1"/>
    </xf>
    <xf numFmtId="0" fontId="2" fillId="2" borderId="10" xfId="10" applyFont="1" applyFill="1" applyBorder="1" applyAlignment="1">
      <alignment horizontal="center" vertical="top" wrapText="1"/>
    </xf>
    <xf numFmtId="0" fontId="1" fillId="2" borderId="7" xfId="10" applyFont="1" applyFill="1" applyBorder="1" applyAlignment="1">
      <alignment vertical="center" wrapText="1"/>
    </xf>
    <xf numFmtId="0" fontId="1" fillId="2" borderId="15" xfId="10" applyFont="1" applyFill="1" applyBorder="1" applyAlignment="1">
      <alignment vertical="center" wrapText="1"/>
    </xf>
    <xf numFmtId="0" fontId="1" fillId="2" borderId="15" xfId="10" applyFont="1" applyFill="1" applyBorder="1" applyAlignment="1">
      <alignment horizontal="right" vertical="center" wrapText="1"/>
    </xf>
    <xf numFmtId="2" fontId="1" fillId="2" borderId="15" xfId="10" applyNumberFormat="1" applyFont="1" applyFill="1" applyBorder="1" applyAlignment="1">
      <alignment horizontal="right" vertical="center" wrapText="1"/>
    </xf>
    <xf numFmtId="2" fontId="1" fillId="2" borderId="7" xfId="10" applyNumberFormat="1" applyFont="1" applyFill="1" applyBorder="1" applyAlignment="1">
      <alignment horizontal="right" vertical="center" wrapText="1"/>
    </xf>
    <xf numFmtId="2" fontId="1" fillId="2" borderId="14" xfId="10" applyNumberFormat="1" applyFont="1" applyFill="1" applyBorder="1" applyAlignment="1">
      <alignment horizontal="right" vertical="center" wrapText="1"/>
    </xf>
    <xf numFmtId="2" fontId="1" fillId="2" borderId="7" xfId="10" applyNumberFormat="1" applyFont="1" applyFill="1" applyBorder="1" applyAlignment="1">
      <alignment horizontal="center" vertical="center" wrapText="1"/>
    </xf>
    <xf numFmtId="0" fontId="1" fillId="2" borderId="0" xfId="10" applyFont="1" applyFill="1" applyAlignment="1">
      <alignment vertical="center" wrapText="1"/>
    </xf>
    <xf numFmtId="0" fontId="2" fillId="2" borderId="14" xfId="10" applyFont="1" applyFill="1" applyBorder="1" applyAlignment="1">
      <alignment vertical="center" wrapText="1"/>
    </xf>
    <xf numFmtId="0" fontId="2" fillId="2" borderId="1" xfId="10" applyFont="1" applyFill="1" applyBorder="1" applyAlignment="1">
      <alignment vertical="center" wrapText="1"/>
    </xf>
    <xf numFmtId="2" fontId="2" fillId="2" borderId="1" xfId="10" applyNumberFormat="1" applyFont="1" applyFill="1" applyBorder="1" applyAlignment="1">
      <alignment vertical="center" wrapText="1"/>
    </xf>
    <xf numFmtId="2" fontId="2" fillId="2" borderId="14" xfId="10" applyNumberFormat="1" applyFont="1" applyFill="1" applyBorder="1" applyAlignment="1">
      <alignment vertical="center" wrapText="1"/>
    </xf>
    <xf numFmtId="2" fontId="2" fillId="2" borderId="14" xfId="10" applyNumberFormat="1" applyFont="1" applyFill="1" applyBorder="1" applyAlignment="1">
      <alignment horizontal="center" vertical="center" wrapText="1"/>
    </xf>
    <xf numFmtId="0" fontId="0" fillId="2" borderId="0" xfId="10" applyFont="1" applyFill="1" applyAlignment="1">
      <alignment vertical="center" wrapText="1"/>
    </xf>
    <xf numFmtId="0" fontId="1" fillId="2" borderId="2" xfId="10" applyFont="1" applyFill="1" applyBorder="1" applyAlignment="1">
      <alignment vertical="center" wrapText="1"/>
    </xf>
    <xf numFmtId="0" fontId="1" fillId="2" borderId="0" xfId="10" applyFont="1" applyFill="1" applyBorder="1" applyAlignment="1">
      <alignment vertical="center" wrapText="1"/>
    </xf>
    <xf numFmtId="0" fontId="1" fillId="2" borderId="0" xfId="10" applyFont="1" applyFill="1" applyBorder="1" applyAlignment="1">
      <alignment vertical="center"/>
    </xf>
    <xf numFmtId="2" fontId="1" fillId="2" borderId="0" xfId="10" applyNumberFormat="1" applyFont="1" applyFill="1" applyAlignment="1">
      <alignment vertical="center" wrapText="1"/>
    </xf>
    <xf numFmtId="0" fontId="1" fillId="2" borderId="0" xfId="10" applyFont="1" applyFill="1"/>
    <xf numFmtId="0" fontId="12" fillId="2" borderId="0" xfId="4" applyFont="1" applyFill="1"/>
    <xf numFmtId="0" fontId="5" fillId="2" borderId="0" xfId="4" applyFont="1" applyFill="1" applyAlignment="1">
      <alignment horizontal="left"/>
    </xf>
    <xf numFmtId="0" fontId="12" fillId="2" borderId="0" xfId="4" applyFont="1" applyFill="1" applyAlignment="1">
      <alignment vertical="center"/>
    </xf>
    <xf numFmtId="0" fontId="5" fillId="2" borderId="0" xfId="4" applyFont="1" applyFill="1" applyAlignment="1">
      <alignment horizontal="left" vertical="center"/>
    </xf>
    <xf numFmtId="0" fontId="12" fillId="2" borderId="0" xfId="4" applyFont="1" applyFill="1" applyAlignment="1"/>
    <xf numFmtId="0" fontId="1" fillId="2" borderId="0" xfId="4" applyFont="1" applyFill="1"/>
    <xf numFmtId="49" fontId="2" fillId="2" borderId="10" xfId="4" applyNumberFormat="1" applyFont="1" applyFill="1" applyBorder="1" applyAlignment="1">
      <alignment horizontal="center" vertical="top" wrapText="1"/>
    </xf>
    <xf numFmtId="49" fontId="2" fillId="2" borderId="4" xfId="4" applyNumberFormat="1" applyFont="1" applyFill="1" applyBorder="1"/>
    <xf numFmtId="2" fontId="1" fillId="2" borderId="8" xfId="4" applyNumberFormat="1" applyFont="1" applyFill="1" applyBorder="1"/>
    <xf numFmtId="2" fontId="1" fillId="2" borderId="8" xfId="4" applyNumberFormat="1" applyFont="1" applyFill="1" applyBorder="1" applyAlignment="1">
      <alignment horizontal="right" vertical="center"/>
    </xf>
    <xf numFmtId="2" fontId="1" fillId="2" borderId="8" xfId="4" applyNumberFormat="1" applyFont="1" applyFill="1" applyBorder="1" applyAlignment="1">
      <alignment horizontal="center"/>
    </xf>
    <xf numFmtId="2" fontId="1" fillId="2" borderId="8" xfId="4" applyNumberFormat="1" applyFont="1" applyFill="1" applyBorder="1" applyAlignment="1">
      <alignment horizontal="right"/>
    </xf>
    <xf numFmtId="49" fontId="30" fillId="2" borderId="8" xfId="4" applyNumberFormat="1" applyFont="1" applyFill="1" applyBorder="1"/>
    <xf numFmtId="2" fontId="1" fillId="2" borderId="8" xfId="4" applyNumberFormat="1" applyFont="1" applyFill="1" applyBorder="1" applyAlignment="1"/>
    <xf numFmtId="2" fontId="1" fillId="2" borderId="10" xfId="0" applyNumberFormat="1" applyFont="1" applyFill="1" applyBorder="1"/>
    <xf numFmtId="49" fontId="2" fillId="2" borderId="11" xfId="4" applyNumberFormat="1" applyFont="1" applyFill="1" applyBorder="1"/>
    <xf numFmtId="2" fontId="1" fillId="2" borderId="10" xfId="4" applyNumberFormat="1" applyFont="1" applyFill="1" applyBorder="1"/>
    <xf numFmtId="2" fontId="1" fillId="2" borderId="10" xfId="4" applyNumberFormat="1" applyFont="1" applyFill="1" applyBorder="1" applyAlignment="1">
      <alignment horizontal="right" vertical="center"/>
    </xf>
    <xf numFmtId="2" fontId="1" fillId="2" borderId="10" xfId="4" applyNumberFormat="1" applyFont="1" applyFill="1" applyBorder="1" applyAlignment="1">
      <alignment horizontal="center"/>
    </xf>
    <xf numFmtId="2" fontId="1" fillId="2" borderId="10" xfId="4" applyNumberFormat="1" applyFont="1" applyFill="1" applyBorder="1" applyAlignment="1">
      <alignment horizontal="right"/>
    </xf>
    <xf numFmtId="49" fontId="2" fillId="2" borderId="10" xfId="4" applyNumberFormat="1" applyFont="1" applyFill="1" applyBorder="1"/>
    <xf numFmtId="2" fontId="1" fillId="2" borderId="10" xfId="4" applyNumberFormat="1" applyFont="1" applyFill="1" applyBorder="1" applyAlignment="1"/>
    <xf numFmtId="49" fontId="30" fillId="2" borderId="10" xfId="4" applyNumberFormat="1" applyFont="1" applyFill="1" applyBorder="1"/>
    <xf numFmtId="49" fontId="28" fillId="2" borderId="11" xfId="4" applyNumberFormat="1" applyFont="1" applyFill="1" applyBorder="1"/>
    <xf numFmtId="2" fontId="28" fillId="2" borderId="10" xfId="4" applyNumberFormat="1" applyFont="1" applyFill="1" applyBorder="1"/>
    <xf numFmtId="49" fontId="28" fillId="2" borderId="10" xfId="4" applyNumberFormat="1" applyFont="1" applyFill="1" applyBorder="1"/>
    <xf numFmtId="49" fontId="2" fillId="2" borderId="11" xfId="4" applyNumberFormat="1" applyFont="1" applyFill="1" applyBorder="1" applyAlignment="1">
      <alignment vertical="center"/>
    </xf>
    <xf numFmtId="2" fontId="1" fillId="2" borderId="10" xfId="4" applyNumberFormat="1" applyFont="1" applyFill="1" applyBorder="1" applyAlignment="1">
      <alignment vertical="center"/>
    </xf>
    <xf numFmtId="2" fontId="1" fillId="2" borderId="10" xfId="4" applyNumberFormat="1" applyFont="1" applyFill="1" applyBorder="1" applyAlignment="1">
      <alignment horizontal="center" vertical="center"/>
    </xf>
    <xf numFmtId="49" fontId="2" fillId="2" borderId="10" xfId="4" applyNumberFormat="1" applyFont="1" applyFill="1" applyBorder="1" applyAlignment="1">
      <alignment vertical="center"/>
    </xf>
    <xf numFmtId="49" fontId="28" fillId="2" borderId="11" xfId="4" applyNumberFormat="1" applyFont="1" applyFill="1" applyBorder="1" applyAlignment="1">
      <alignment vertical="center"/>
    </xf>
    <xf numFmtId="2" fontId="28" fillId="2" borderId="10" xfId="4" applyNumberFormat="1" applyFont="1" applyFill="1" applyBorder="1" applyAlignment="1">
      <alignment vertical="center"/>
    </xf>
    <xf numFmtId="49" fontId="28" fillId="2" borderId="10" xfId="4" applyNumberFormat="1" applyFont="1" applyFill="1" applyBorder="1" applyAlignment="1">
      <alignment vertical="center"/>
    </xf>
    <xf numFmtId="2" fontId="2" fillId="2" borderId="10" xfId="4" applyNumberFormat="1" applyFont="1" applyFill="1" applyBorder="1" applyAlignment="1">
      <alignment vertical="center"/>
    </xf>
    <xf numFmtId="49" fontId="1" fillId="2" borderId="10" xfId="4" applyNumberFormat="1" applyFont="1" applyFill="1" applyBorder="1" applyAlignment="1">
      <alignment vertical="center"/>
    </xf>
    <xf numFmtId="0" fontId="20" fillId="2" borderId="0" xfId="4" applyFont="1" applyFill="1"/>
    <xf numFmtId="0" fontId="1" fillId="2" borderId="0" xfId="4" applyFont="1" applyFill="1" applyAlignment="1">
      <alignment horizontal="left"/>
    </xf>
    <xf numFmtId="0" fontId="32" fillId="2" borderId="0" xfId="4" applyFont="1" applyFill="1"/>
    <xf numFmtId="0" fontId="12" fillId="2" borderId="0" xfId="9" applyFont="1" applyFill="1"/>
    <xf numFmtId="0" fontId="1" fillId="2" borderId="0" xfId="9" applyFont="1" applyFill="1"/>
    <xf numFmtId="0" fontId="2" fillId="2" borderId="10" xfId="9" applyFont="1" applyFill="1" applyBorder="1" applyAlignment="1">
      <alignment horizontal="center" vertical="center"/>
    </xf>
    <xf numFmtId="49" fontId="1" fillId="2" borderId="10" xfId="9" applyNumberFormat="1" applyFont="1" applyFill="1" applyBorder="1"/>
    <xf numFmtId="3" fontId="39" fillId="2" borderId="10" xfId="9" applyNumberFormat="1" applyFont="1" applyFill="1" applyBorder="1" applyAlignment="1">
      <alignment vertical="top" wrapText="1"/>
    </xf>
    <xf numFmtId="49" fontId="1" fillId="2" borderId="11" xfId="9" applyNumberFormat="1" applyFont="1" applyFill="1" applyBorder="1"/>
    <xf numFmtId="0" fontId="1" fillId="2" borderId="10" xfId="9" applyFont="1" applyFill="1" applyBorder="1" applyAlignment="1"/>
    <xf numFmtId="49" fontId="28" fillId="2" borderId="10" xfId="9" applyNumberFormat="1" applyFont="1" applyFill="1" applyBorder="1"/>
    <xf numFmtId="3" fontId="2" fillId="2" borderId="10" xfId="9" applyNumberFormat="1" applyFont="1" applyFill="1" applyBorder="1" applyAlignment="1"/>
    <xf numFmtId="0" fontId="5" fillId="2" borderId="0" xfId="9" applyFont="1" applyFill="1" applyAlignment="1">
      <alignment vertical="top"/>
    </xf>
    <xf numFmtId="0" fontId="5" fillId="2" borderId="0" xfId="9" applyFont="1" applyFill="1"/>
    <xf numFmtId="3" fontId="28" fillId="2" borderId="10" xfId="9" applyNumberFormat="1" applyFont="1" applyFill="1" applyBorder="1" applyAlignment="1"/>
    <xf numFmtId="0" fontId="27" fillId="2" borderId="0" xfId="9" applyFont="1" applyFill="1"/>
    <xf numFmtId="49" fontId="0" fillId="2" borderId="10" xfId="9" applyNumberFormat="1" applyFont="1" applyFill="1" applyBorder="1"/>
    <xf numFmtId="3" fontId="1" fillId="2" borderId="10" xfId="9" applyNumberFormat="1" applyFont="1" applyFill="1" applyBorder="1" applyAlignment="1"/>
    <xf numFmtId="0" fontId="39" fillId="2" borderId="10" xfId="9" applyFont="1" applyFill="1" applyBorder="1" applyAlignment="1">
      <alignment vertical="top" wrapText="1"/>
    </xf>
    <xf numFmtId="3" fontId="12" fillId="2" borderId="0" xfId="9" applyNumberFormat="1" applyFont="1" applyFill="1"/>
    <xf numFmtId="49" fontId="1" fillId="2" borderId="11" xfId="9" applyNumberFormat="1" applyFont="1" applyFill="1" applyBorder="1" applyAlignment="1">
      <alignment vertical="center"/>
    </xf>
    <xf numFmtId="0" fontId="1" fillId="2" borderId="10" xfId="9" applyFont="1" applyFill="1" applyBorder="1" applyAlignment="1">
      <alignment vertical="center"/>
    </xf>
    <xf numFmtId="49" fontId="1" fillId="2" borderId="10" xfId="9" applyNumberFormat="1" applyFont="1" applyFill="1" applyBorder="1" applyAlignment="1">
      <alignment vertical="center"/>
    </xf>
    <xf numFmtId="3" fontId="39" fillId="2" borderId="10" xfId="9" applyNumberFormat="1" applyFont="1" applyFill="1" applyBorder="1" applyAlignment="1">
      <alignment vertical="center" wrapText="1"/>
    </xf>
    <xf numFmtId="49" fontId="28" fillId="2" borderId="10" xfId="9" applyNumberFormat="1" applyFont="1" applyFill="1" applyBorder="1" applyAlignment="1">
      <alignment vertical="center"/>
    </xf>
    <xf numFmtId="3" fontId="28" fillId="2" borderId="10" xfId="9" applyNumberFormat="1" applyFont="1" applyFill="1" applyBorder="1" applyAlignment="1">
      <alignment vertical="center"/>
    </xf>
    <xf numFmtId="0" fontId="12" fillId="2" borderId="0" xfId="9" applyFont="1" applyFill="1" applyAlignment="1">
      <alignment horizontal="left"/>
    </xf>
    <xf numFmtId="0" fontId="0" fillId="2" borderId="0" xfId="9" applyFont="1" applyFill="1"/>
    <xf numFmtId="0" fontId="5" fillId="2" borderId="0" xfId="9" applyFont="1" applyFill="1" applyAlignment="1">
      <alignment horizontal="center" vertical="top" wrapText="1"/>
    </xf>
    <xf numFmtId="0" fontId="1" fillId="2" borderId="0" xfId="9" applyFont="1" applyFill="1" applyAlignment="1">
      <alignment vertical="top" wrapText="1"/>
    </xf>
    <xf numFmtId="0" fontId="5" fillId="2" borderId="0" xfId="9" applyFont="1" applyFill="1" applyBorder="1" applyAlignment="1">
      <alignment horizontal="center" vertical="top" wrapText="1"/>
    </xf>
    <xf numFmtId="0" fontId="5" fillId="2" borderId="0" xfId="9" applyFont="1" applyFill="1" applyBorder="1" applyAlignment="1">
      <alignment horizontal="center" vertical="top"/>
    </xf>
    <xf numFmtId="0" fontId="1" fillId="2" borderId="14" xfId="9" applyFont="1" applyFill="1" applyBorder="1" applyAlignment="1">
      <alignment vertical="top" wrapText="1"/>
    </xf>
    <xf numFmtId="0" fontId="1" fillId="2" borderId="0" xfId="9" applyFont="1" applyFill="1" applyBorder="1" applyAlignment="1">
      <alignment vertical="top" wrapText="1"/>
    </xf>
    <xf numFmtId="0" fontId="2" fillId="2" borderId="8" xfId="9" applyFont="1" applyFill="1" applyBorder="1" applyAlignment="1">
      <alignment horizontal="left" vertical="top" wrapText="1"/>
    </xf>
    <xf numFmtId="0" fontId="2" fillId="2" borderId="13" xfId="9" applyFont="1" applyFill="1" applyBorder="1" applyAlignment="1">
      <alignment horizontal="center" vertical="top" wrapText="1"/>
    </xf>
    <xf numFmtId="0" fontId="2" fillId="2" borderId="10" xfId="9" applyFont="1" applyFill="1" applyBorder="1" applyAlignment="1">
      <alignment horizontal="center" vertical="top" wrapText="1"/>
    </xf>
    <xf numFmtId="0" fontId="2" fillId="2" borderId="0" xfId="9" applyFont="1" applyFill="1" applyBorder="1" applyAlignment="1">
      <alignment horizontal="left" vertical="top" wrapText="1"/>
    </xf>
    <xf numFmtId="0" fontId="1" fillId="2" borderId="8" xfId="9" applyFont="1" applyFill="1" applyBorder="1" applyAlignment="1">
      <alignment vertical="top" wrapText="1"/>
    </xf>
    <xf numFmtId="1" fontId="1" fillId="2" borderId="10" xfId="9" applyNumberFormat="1" applyFont="1" applyFill="1" applyBorder="1" applyAlignment="1">
      <alignment vertical="top" wrapText="1"/>
    </xf>
    <xf numFmtId="0" fontId="0" fillId="2" borderId="0" xfId="9" applyFont="1" applyFill="1" applyBorder="1" applyAlignment="1">
      <alignment vertical="top" wrapText="1"/>
    </xf>
    <xf numFmtId="167" fontId="37" fillId="2" borderId="0" xfId="0" applyNumberFormat="1" applyFont="1" applyFill="1" applyBorder="1" applyAlignment="1">
      <alignment horizontal="right" vertical="top" wrapText="1" readingOrder="1"/>
    </xf>
    <xf numFmtId="167" fontId="37" fillId="2" borderId="0" xfId="0" applyNumberFormat="1" applyFont="1" applyFill="1" applyBorder="1" applyAlignment="1">
      <alignment horizontal="left" vertical="top" wrapText="1" readingOrder="1"/>
    </xf>
    <xf numFmtId="0" fontId="1" fillId="2" borderId="10" xfId="9" applyFont="1" applyFill="1" applyBorder="1" applyAlignment="1">
      <alignment vertical="top" wrapText="1"/>
    </xf>
    <xf numFmtId="0" fontId="2" fillId="2" borderId="14" xfId="9" applyFont="1" applyFill="1" applyBorder="1" applyAlignment="1">
      <alignment horizontal="left" vertical="top" wrapText="1"/>
    </xf>
    <xf numFmtId="1" fontId="2" fillId="2" borderId="10" xfId="9" applyNumberFormat="1" applyFont="1" applyFill="1" applyBorder="1" applyAlignment="1">
      <alignment vertical="top" wrapText="1"/>
    </xf>
    <xf numFmtId="0" fontId="2" fillId="2" borderId="10" xfId="9" applyFont="1" applyFill="1" applyBorder="1" applyAlignment="1">
      <alignment horizontal="left" vertical="top" wrapText="1"/>
    </xf>
    <xf numFmtId="0" fontId="2" fillId="2" borderId="0" xfId="9" applyFont="1" applyFill="1" applyBorder="1" applyAlignment="1">
      <alignment vertical="top" wrapText="1"/>
    </xf>
    <xf numFmtId="0" fontId="2" fillId="2" borderId="0" xfId="9" applyFont="1" applyFill="1" applyAlignment="1">
      <alignment vertical="top" wrapText="1"/>
    </xf>
    <xf numFmtId="167" fontId="38" fillId="3" borderId="0" xfId="0" applyNumberFormat="1" applyFont="1" applyFill="1" applyBorder="1" applyAlignment="1">
      <alignment horizontal="right" vertical="top" wrapText="1" readingOrder="1"/>
    </xf>
    <xf numFmtId="167" fontId="38" fillId="3" borderId="0" xfId="0" applyNumberFormat="1" applyFont="1" applyFill="1" applyBorder="1" applyAlignment="1">
      <alignment horizontal="left" vertical="top" wrapText="1" readingOrder="1"/>
    </xf>
    <xf numFmtId="0" fontId="10" fillId="2" borderId="10" xfId="9" applyFont="1" applyFill="1" applyBorder="1" applyAlignment="1">
      <alignment horizontal="center" vertical="top" wrapText="1"/>
    </xf>
    <xf numFmtId="0" fontId="1" fillId="2" borderId="10" xfId="9" applyFont="1" applyFill="1" applyBorder="1" applyAlignment="1">
      <alignment horizontal="left" vertical="top" wrapText="1"/>
    </xf>
    <xf numFmtId="0" fontId="1" fillId="2" borderId="10" xfId="0" applyFont="1" applyFill="1" applyBorder="1"/>
    <xf numFmtId="0" fontId="12" fillId="2" borderId="0" xfId="9" applyFont="1" applyFill="1" applyAlignment="1">
      <alignment vertical="top"/>
    </xf>
    <xf numFmtId="0" fontId="10" fillId="2" borderId="14" xfId="9" applyFont="1" applyFill="1" applyBorder="1" applyAlignment="1">
      <alignment horizontal="left" vertical="top" wrapText="1"/>
    </xf>
    <xf numFmtId="0" fontId="2" fillId="2" borderId="3" xfId="9" applyFont="1" applyFill="1" applyBorder="1" applyAlignment="1">
      <alignment horizontal="left" vertical="top" wrapText="1"/>
    </xf>
    <xf numFmtId="0" fontId="10" fillId="2" borderId="14" xfId="9" applyFont="1" applyFill="1" applyBorder="1" applyAlignment="1">
      <alignment horizontal="center" vertical="top" wrapText="1"/>
    </xf>
    <xf numFmtId="0" fontId="2" fillId="2" borderId="0" xfId="9" applyFont="1" applyFill="1" applyAlignment="1">
      <alignment vertical="top"/>
    </xf>
    <xf numFmtId="0" fontId="2" fillId="2" borderId="11" xfId="9" applyFont="1" applyFill="1" applyBorder="1" applyAlignment="1">
      <alignment horizontal="center" vertical="top" wrapText="1"/>
    </xf>
    <xf numFmtId="0" fontId="2" fillId="2" borderId="6" xfId="9" applyFont="1" applyFill="1" applyBorder="1" applyAlignment="1">
      <alignment horizontal="left" vertical="top" wrapText="1"/>
    </xf>
    <xf numFmtId="0" fontId="1" fillId="2" borderId="0" xfId="9" applyFont="1" applyFill="1" applyAlignment="1">
      <alignment vertical="top"/>
    </xf>
    <xf numFmtId="0" fontId="1" fillId="2" borderId="8" xfId="9" applyFont="1" applyFill="1" applyBorder="1" applyAlignment="1">
      <alignment horizontal="left" vertical="top" wrapText="1"/>
    </xf>
    <xf numFmtId="1" fontId="1" fillId="2" borderId="10" xfId="9" applyNumberFormat="1" applyFont="1" applyFill="1" applyBorder="1" applyAlignment="1">
      <alignment horizontal="right" vertical="top" wrapText="1"/>
    </xf>
    <xf numFmtId="1" fontId="1" fillId="2" borderId="0" xfId="9" applyNumberFormat="1" applyFont="1" applyFill="1" applyAlignment="1">
      <alignment vertical="top"/>
    </xf>
    <xf numFmtId="1" fontId="2" fillId="2" borderId="10" xfId="9" applyNumberFormat="1" applyFont="1" applyFill="1" applyBorder="1" applyAlignment="1">
      <alignment horizontal="right" vertical="top" wrapText="1"/>
    </xf>
    <xf numFmtId="0" fontId="1" fillId="2" borderId="0" xfId="9" applyFont="1" applyFill="1" applyBorder="1" applyAlignment="1">
      <alignment horizontal="left" vertical="top" wrapText="1"/>
    </xf>
    <xf numFmtId="0" fontId="1" fillId="2" borderId="0" xfId="9" applyFont="1" applyFill="1" applyAlignment="1">
      <alignment horizontal="left" vertical="top"/>
    </xf>
    <xf numFmtId="0" fontId="12" fillId="2" borderId="0" xfId="9" applyFont="1" applyFill="1" applyAlignment="1">
      <alignment horizontal="left" vertical="top"/>
    </xf>
    <xf numFmtId="0" fontId="5" fillId="2" borderId="0" xfId="9" applyFont="1" applyFill="1" applyAlignment="1">
      <alignment horizontal="right" vertical="top"/>
    </xf>
    <xf numFmtId="0" fontId="0" fillId="2" borderId="10" xfId="9" applyFont="1" applyFill="1" applyBorder="1" applyAlignment="1">
      <alignment horizontal="left" vertical="top" wrapText="1"/>
    </xf>
    <xf numFmtId="0" fontId="1" fillId="2" borderId="0" xfId="0" applyFont="1" applyFill="1" applyBorder="1"/>
    <xf numFmtId="0" fontId="1" fillId="2" borderId="0" xfId="9" applyFont="1" applyFill="1" applyBorder="1" applyAlignment="1">
      <alignment horizontal="left" vertical="top"/>
    </xf>
    <xf numFmtId="0" fontId="36" fillId="2" borderId="0" xfId="9" applyFont="1" applyFill="1" applyAlignment="1">
      <alignment vertical="top"/>
    </xf>
    <xf numFmtId="0" fontId="0" fillId="2" borderId="0" xfId="9" applyFont="1" applyFill="1" applyAlignment="1">
      <alignment vertical="top"/>
    </xf>
    <xf numFmtId="0" fontId="1" fillId="2" borderId="0" xfId="7" applyFont="1" applyFill="1"/>
    <xf numFmtId="0" fontId="2" fillId="2" borderId="10" xfId="7" applyFont="1" applyFill="1" applyBorder="1" applyAlignment="1">
      <alignment horizontal="center"/>
    </xf>
    <xf numFmtId="0" fontId="1" fillId="2" borderId="14" xfId="7" applyFont="1" applyFill="1" applyBorder="1"/>
    <xf numFmtId="0" fontId="1" fillId="2" borderId="3" xfId="7" applyFont="1" applyFill="1" applyBorder="1"/>
    <xf numFmtId="0" fontId="1" fillId="2" borderId="3" xfId="7" applyFont="1" applyFill="1" applyBorder="1" applyAlignment="1">
      <alignment horizontal="center"/>
    </xf>
    <xf numFmtId="0" fontId="1" fillId="2" borderId="14" xfId="7" applyFont="1" applyFill="1" applyBorder="1" applyAlignment="1">
      <alignment horizontal="center"/>
    </xf>
    <xf numFmtId="0" fontId="1" fillId="2" borderId="7" xfId="7" applyFont="1" applyFill="1" applyBorder="1"/>
    <xf numFmtId="0" fontId="1" fillId="2" borderId="9" xfId="7" applyFont="1" applyFill="1" applyBorder="1"/>
    <xf numFmtId="0" fontId="1" fillId="2" borderId="9" xfId="7" applyFont="1" applyFill="1" applyBorder="1" applyAlignment="1">
      <alignment horizontal="center"/>
    </xf>
    <xf numFmtId="0" fontId="1" fillId="2" borderId="7" xfId="7" applyFont="1" applyFill="1" applyBorder="1" applyAlignment="1">
      <alignment horizontal="center"/>
    </xf>
    <xf numFmtId="0" fontId="1" fillId="2" borderId="9" xfId="7" applyFont="1" applyFill="1" applyBorder="1" applyAlignment="1">
      <alignment horizontal="center" vertical="center"/>
    </xf>
    <xf numFmtId="0" fontId="1" fillId="2" borderId="9" xfId="7" applyFont="1" applyFill="1" applyBorder="1" applyAlignment="1">
      <alignment horizontal="right"/>
    </xf>
    <xf numFmtId="0" fontId="2" fillId="2" borderId="10" xfId="7" applyFont="1" applyFill="1" applyBorder="1"/>
    <xf numFmtId="0" fontId="1" fillId="2" borderId="10" xfId="7" applyFont="1" applyFill="1" applyBorder="1"/>
    <xf numFmtId="0" fontId="2" fillId="2" borderId="0" xfId="7" applyFont="1" applyFill="1"/>
    <xf numFmtId="0" fontId="1" fillId="2" borderId="0" xfId="7" applyFont="1" applyFill="1" applyBorder="1" applyAlignment="1">
      <alignment horizontal="left"/>
    </xf>
    <xf numFmtId="0" fontId="1" fillId="2" borderId="0" xfId="7" applyFont="1" applyFill="1" applyBorder="1"/>
    <xf numFmtId="0" fontId="1" fillId="2" borderId="0" xfId="7" applyFont="1" applyFill="1" applyBorder="1" applyAlignment="1">
      <alignment horizontal="center"/>
    </xf>
    <xf numFmtId="0" fontId="20" fillId="2" borderId="0" xfId="7" applyFont="1" applyFill="1" applyBorder="1"/>
    <xf numFmtId="0" fontId="1" fillId="2" borderId="0" xfId="7" applyFont="1" applyFill="1" applyAlignment="1">
      <alignment horizontal="center"/>
    </xf>
    <xf numFmtId="0" fontId="15" fillId="2" borderId="0" xfId="8" applyNumberFormat="1" applyFont="1" applyFill="1" applyBorder="1" applyAlignment="1" applyProtection="1">
      <alignment vertical="top"/>
    </xf>
    <xf numFmtId="0" fontId="11" fillId="2" borderId="0" xfId="8" applyNumberFormat="1" applyFont="1" applyFill="1" applyBorder="1" applyAlignment="1" applyProtection="1">
      <alignment horizontal="center" vertical="top"/>
    </xf>
    <xf numFmtId="0" fontId="10" fillId="2" borderId="10" xfId="8" applyNumberFormat="1" applyFont="1" applyFill="1" applyBorder="1" applyAlignment="1" applyProtection="1">
      <alignment horizontal="center" vertical="center" wrapText="1"/>
    </xf>
    <xf numFmtId="0" fontId="10" fillId="2" borderId="10" xfId="8" applyNumberFormat="1" applyFont="1" applyFill="1" applyBorder="1" applyAlignment="1" applyProtection="1">
      <alignment horizontal="center" vertical="center"/>
    </xf>
    <xf numFmtId="0" fontId="16" fillId="2" borderId="0" xfId="8" applyNumberFormat="1" applyFont="1" applyFill="1" applyBorder="1" applyAlignment="1" applyProtection="1">
      <alignment vertical="center"/>
    </xf>
    <xf numFmtId="0" fontId="6" fillId="2" borderId="14" xfId="8" applyNumberFormat="1" applyFont="1" applyFill="1" applyBorder="1" applyAlignment="1" applyProtection="1">
      <alignment horizontal="center" vertical="top"/>
    </xf>
    <xf numFmtId="0" fontId="6" fillId="2" borderId="3" xfId="8" applyNumberFormat="1" applyFont="1" applyFill="1" applyBorder="1" applyAlignment="1" applyProtection="1">
      <alignment vertical="top"/>
    </xf>
    <xf numFmtId="0" fontId="6" fillId="2" borderId="13" xfId="8" applyNumberFormat="1" applyFont="1" applyFill="1" applyBorder="1" applyAlignment="1" applyProtection="1">
      <alignment horizontal="center" vertical="top"/>
    </xf>
    <xf numFmtId="0" fontId="6" fillId="2" borderId="10" xfId="8" applyNumberFormat="1" applyFont="1" applyFill="1" applyBorder="1" applyAlignment="1" applyProtection="1">
      <alignment vertical="top"/>
    </xf>
    <xf numFmtId="0" fontId="6" fillId="2" borderId="10" xfId="8" applyNumberFormat="1" applyFont="1" applyFill="1" applyBorder="1" applyAlignment="1" applyProtection="1">
      <alignment horizontal="right" vertical="top"/>
    </xf>
    <xf numFmtId="2" fontId="6" fillId="2" borderId="10" xfId="8" applyNumberFormat="1" applyFont="1" applyFill="1" applyBorder="1" applyAlignment="1" applyProtection="1">
      <alignment vertical="top"/>
    </xf>
    <xf numFmtId="0" fontId="6" fillId="2" borderId="0" xfId="8" applyNumberFormat="1" applyFont="1" applyFill="1" applyBorder="1" applyAlignment="1" applyProtection="1">
      <alignment vertical="top"/>
    </xf>
    <xf numFmtId="0" fontId="6" fillId="2" borderId="7" xfId="8" applyNumberFormat="1" applyFont="1" applyFill="1" applyBorder="1" applyAlignment="1" applyProtection="1">
      <alignment horizontal="center" vertical="top"/>
    </xf>
    <xf numFmtId="0" fontId="6" fillId="2" borderId="9" xfId="8" applyNumberFormat="1" applyFont="1" applyFill="1" applyBorder="1" applyAlignment="1" applyProtection="1">
      <alignment vertical="top"/>
    </xf>
    <xf numFmtId="0" fontId="6" fillId="2" borderId="10" xfId="8" applyNumberFormat="1" applyFont="1" applyFill="1" applyBorder="1" applyAlignment="1" applyProtection="1">
      <alignment horizontal="left" vertical="top"/>
    </xf>
    <xf numFmtId="0" fontId="10" fillId="2" borderId="9" xfId="8" applyNumberFormat="1" applyFont="1" applyFill="1" applyBorder="1" applyAlignment="1" applyProtection="1">
      <alignment vertical="top"/>
    </xf>
    <xf numFmtId="0" fontId="10" fillId="2" borderId="13" xfId="8" applyNumberFormat="1" applyFont="1" applyFill="1" applyBorder="1" applyAlignment="1" applyProtection="1">
      <alignment horizontal="center" vertical="top"/>
    </xf>
    <xf numFmtId="0" fontId="10" fillId="2" borderId="10" xfId="8" applyNumberFormat="1" applyFont="1" applyFill="1" applyBorder="1" applyAlignment="1" applyProtection="1">
      <alignment horizontal="left" vertical="top"/>
    </xf>
    <xf numFmtId="0" fontId="10" fillId="2" borderId="10" xfId="8" applyNumberFormat="1" applyFont="1" applyFill="1" applyBorder="1" applyAlignment="1" applyProtection="1">
      <alignment horizontal="right" vertical="top"/>
    </xf>
    <xf numFmtId="2" fontId="10" fillId="2" borderId="10" xfId="8" applyNumberFormat="1" applyFont="1" applyFill="1" applyBorder="1" applyAlignment="1" applyProtection="1">
      <alignment vertical="top"/>
    </xf>
    <xf numFmtId="0" fontId="6" fillId="2" borderId="8" xfId="8" applyNumberFormat="1" applyFont="1" applyFill="1" applyBorder="1" applyAlignment="1" applyProtection="1">
      <alignment horizontal="center" vertical="top"/>
    </xf>
    <xf numFmtId="0" fontId="10" fillId="2" borderId="6" xfId="8" applyNumberFormat="1" applyFont="1" applyFill="1" applyBorder="1" applyAlignment="1" applyProtection="1">
      <alignment vertical="center"/>
    </xf>
    <xf numFmtId="0" fontId="6" fillId="2" borderId="10" xfId="8" quotePrefix="1" applyNumberFormat="1" applyFont="1" applyFill="1" applyBorder="1" applyAlignment="1" applyProtection="1">
      <alignment horizontal="right" vertical="top"/>
    </xf>
    <xf numFmtId="0" fontId="6" fillId="2" borderId="10" xfId="8" applyNumberFormat="1" applyFont="1" applyFill="1" applyBorder="1" applyAlignment="1" applyProtection="1">
      <alignment horizontal="left" vertical="top" wrapText="1"/>
    </xf>
    <xf numFmtId="0" fontId="6" fillId="2" borderId="13" xfId="8" applyNumberFormat="1" applyFont="1" applyFill="1" applyBorder="1" applyAlignment="1" applyProtection="1">
      <alignment vertical="top"/>
    </xf>
    <xf numFmtId="0" fontId="10" fillId="2" borderId="9" xfId="8" applyNumberFormat="1" applyFont="1" applyFill="1" applyBorder="1" applyAlignment="1" applyProtection="1">
      <alignment vertical="center"/>
    </xf>
    <xf numFmtId="0" fontId="10" fillId="2" borderId="14" xfId="8" applyNumberFormat="1" applyFont="1" applyFill="1" applyBorder="1" applyAlignment="1" applyProtection="1">
      <alignment horizontal="left" vertical="top" indent="5"/>
    </xf>
    <xf numFmtId="1" fontId="10" fillId="2" borderId="10" xfId="8" applyNumberFormat="1" applyFont="1" applyFill="1" applyBorder="1" applyAlignment="1" applyProtection="1">
      <alignment horizontal="right" vertical="top"/>
    </xf>
    <xf numFmtId="0" fontId="10" fillId="2" borderId="10" xfId="8" applyNumberFormat="1" applyFont="1" applyFill="1" applyBorder="1" applyAlignment="1" applyProtection="1">
      <alignment horizontal="left" vertical="center" indent="5"/>
    </xf>
    <xf numFmtId="0" fontId="10" fillId="2" borderId="11" xfId="8" applyNumberFormat="1" applyFont="1" applyFill="1" applyBorder="1" applyAlignment="1" applyProtection="1">
      <alignment vertical="top"/>
    </xf>
    <xf numFmtId="0" fontId="10" fillId="2" borderId="13" xfId="8" applyNumberFormat="1" applyFont="1" applyFill="1" applyBorder="1" applyAlignment="1" applyProtection="1">
      <alignment vertical="top"/>
    </xf>
    <xf numFmtId="0" fontId="6" fillId="2" borderId="0" xfId="8" applyNumberFormat="1" applyFont="1" applyFill="1" applyBorder="1" applyAlignment="1" applyProtection="1">
      <alignment horizontal="right" vertical="top"/>
    </xf>
    <xf numFmtId="166" fontId="6" fillId="2" borderId="0" xfId="8" applyNumberFormat="1" applyFont="1" applyFill="1" applyBorder="1" applyAlignment="1" applyProtection="1">
      <alignment vertical="top"/>
    </xf>
    <xf numFmtId="0" fontId="15" fillId="2" borderId="0" xfId="8" applyNumberFormat="1" applyFont="1" applyFill="1" applyBorder="1" applyAlignment="1" applyProtection="1">
      <alignment horizontal="center" vertical="top"/>
    </xf>
    <xf numFmtId="0" fontId="15" fillId="2" borderId="0" xfId="8" applyNumberFormat="1" applyFont="1" applyFill="1" applyBorder="1" applyAlignment="1" applyProtection="1">
      <alignment horizontal="left" vertical="top"/>
    </xf>
    <xf numFmtId="0" fontId="29" fillId="2" borderId="0" xfId="8" applyNumberFormat="1" applyFont="1" applyFill="1" applyBorder="1" applyAlignment="1" applyProtection="1">
      <alignment horizontal="center" vertical="top"/>
    </xf>
    <xf numFmtId="0" fontId="14" fillId="2" borderId="0" xfId="8" applyNumberFormat="1" applyFont="1" applyFill="1" applyBorder="1" applyAlignment="1" applyProtection="1">
      <alignment horizontal="center" vertical="center" wrapText="1"/>
    </xf>
    <xf numFmtId="0" fontId="14" fillId="2" borderId="0" xfId="8" applyNumberFormat="1" applyFont="1" applyFill="1" applyBorder="1" applyAlignment="1" applyProtection="1">
      <alignment horizontal="center" vertical="center"/>
    </xf>
    <xf numFmtId="0" fontId="26" fillId="2" borderId="0" xfId="8" applyNumberFormat="1" applyFont="1" applyFill="1" applyBorder="1" applyAlignment="1" applyProtection="1">
      <alignment horizontal="center" vertical="top"/>
    </xf>
    <xf numFmtId="0" fontId="26" fillId="2" borderId="0" xfId="8" applyNumberFormat="1" applyFont="1" applyFill="1" applyBorder="1" applyAlignment="1" applyProtection="1">
      <alignment vertical="top"/>
    </xf>
    <xf numFmtId="0" fontId="26" fillId="2" borderId="0" xfId="8" applyNumberFormat="1" applyFont="1" applyFill="1" applyBorder="1" applyAlignment="1" applyProtection="1">
      <alignment horizontal="right" vertical="top"/>
    </xf>
    <xf numFmtId="0" fontId="26" fillId="2" borderId="0" xfId="8" applyNumberFormat="1" applyFont="1" applyFill="1" applyBorder="1" applyAlignment="1" applyProtection="1">
      <alignment horizontal="left" vertical="top"/>
    </xf>
    <xf numFmtId="2" fontId="26" fillId="2" borderId="0" xfId="8" applyNumberFormat="1" applyFont="1" applyFill="1" applyBorder="1" applyAlignment="1" applyProtection="1">
      <alignment vertical="top"/>
    </xf>
    <xf numFmtId="0" fontId="14" fillId="2" borderId="0" xfId="8" applyNumberFormat="1" applyFont="1" applyFill="1" applyBorder="1" applyAlignment="1" applyProtection="1">
      <alignment vertical="top"/>
    </xf>
    <xf numFmtId="0" fontId="14" fillId="2" borderId="0" xfId="8" applyNumberFormat="1" applyFont="1" applyFill="1" applyBorder="1" applyAlignment="1" applyProtection="1">
      <alignment horizontal="center" vertical="top"/>
    </xf>
    <xf numFmtId="0" fontId="14" fillId="2" borderId="0" xfId="8" applyNumberFormat="1" applyFont="1" applyFill="1" applyBorder="1" applyAlignment="1" applyProtection="1">
      <alignment horizontal="left" vertical="top"/>
    </xf>
    <xf numFmtId="0" fontId="14" fillId="2" borderId="0" xfId="8" applyNumberFormat="1" applyFont="1" applyFill="1" applyBorder="1" applyAlignment="1" applyProtection="1">
      <alignment horizontal="right" vertical="top"/>
    </xf>
    <xf numFmtId="2" fontId="14" fillId="2" borderId="0" xfId="8" applyNumberFormat="1" applyFont="1" applyFill="1" applyBorder="1" applyAlignment="1" applyProtection="1">
      <alignment vertical="top"/>
    </xf>
    <xf numFmtId="0" fontId="14" fillId="2" borderId="0" xfId="8" applyNumberFormat="1" applyFont="1" applyFill="1" applyBorder="1" applyAlignment="1" applyProtection="1">
      <alignment vertical="center"/>
    </xf>
    <xf numFmtId="0" fontId="26" fillId="2" borderId="0" xfId="8" quotePrefix="1" applyNumberFormat="1" applyFont="1" applyFill="1" applyBorder="1" applyAlignment="1" applyProtection="1">
      <alignment horizontal="right" vertical="top"/>
    </xf>
    <xf numFmtId="0" fontId="26" fillId="2" borderId="0" xfId="8" applyNumberFormat="1" applyFont="1" applyFill="1" applyBorder="1" applyAlignment="1" applyProtection="1">
      <alignment horizontal="left" vertical="top" wrapText="1"/>
    </xf>
    <xf numFmtId="0" fontId="14" fillId="2" borderId="0" xfId="8" applyNumberFormat="1" applyFont="1" applyFill="1" applyBorder="1" applyAlignment="1" applyProtection="1">
      <alignment horizontal="left" vertical="top" indent="5"/>
    </xf>
    <xf numFmtId="1" fontId="14" fillId="2" borderId="0" xfId="8" applyNumberFormat="1" applyFont="1" applyFill="1" applyBorder="1" applyAlignment="1" applyProtection="1">
      <alignment horizontal="right" vertical="top"/>
    </xf>
    <xf numFmtId="0" fontId="14" fillId="2" borderId="0" xfId="8" applyNumberFormat="1" applyFont="1" applyFill="1" applyBorder="1" applyAlignment="1" applyProtection="1">
      <alignment horizontal="left" vertical="center" indent="5"/>
    </xf>
    <xf numFmtId="0" fontId="15" fillId="2" borderId="0" xfId="8" applyNumberFormat="1" applyFont="1" applyFill="1" applyBorder="1" applyAlignment="1" applyProtection="1">
      <alignment horizontal="left"/>
    </xf>
    <xf numFmtId="0" fontId="4" fillId="2" borderId="0" xfId="4" applyFont="1" applyFill="1" applyAlignment="1"/>
    <xf numFmtId="0" fontId="5" fillId="2" borderId="0" xfId="7" applyFont="1" applyFill="1" applyBorder="1" applyAlignment="1">
      <alignment horizontal="center" vertical="center"/>
    </xf>
    <xf numFmtId="0" fontId="2" fillId="2" borderId="10" xfId="7" applyFont="1" applyFill="1" applyBorder="1" applyAlignment="1">
      <alignment horizontal="center" vertical="center"/>
    </xf>
    <xf numFmtId="0" fontId="2" fillId="2" borderId="10" xfId="7" applyFont="1" applyFill="1" applyBorder="1" applyAlignment="1">
      <alignment horizontal="center" vertical="center" wrapText="1"/>
    </xf>
    <xf numFmtId="165" fontId="2" fillId="2" borderId="10" xfId="7" applyNumberFormat="1" applyFont="1" applyFill="1" applyBorder="1" applyAlignment="1">
      <alignment horizontal="center" vertical="center"/>
    </xf>
    <xf numFmtId="0" fontId="11" fillId="2" borderId="0" xfId="8" applyNumberFormat="1" applyFont="1" applyFill="1" applyBorder="1" applyAlignment="1" applyProtection="1">
      <alignment horizontal="center" vertical="center" wrapText="1"/>
    </xf>
    <xf numFmtId="0" fontId="11" fillId="2" borderId="0" xfId="8" applyNumberFormat="1" applyFont="1" applyFill="1" applyBorder="1" applyAlignment="1" applyProtection="1">
      <alignment horizontal="center" vertical="top" wrapText="1"/>
    </xf>
    <xf numFmtId="0" fontId="10" fillId="2" borderId="10" xfId="8" applyNumberFormat="1" applyFont="1" applyFill="1" applyBorder="1" applyAlignment="1" applyProtection="1">
      <alignment horizontal="center" vertical="center"/>
    </xf>
    <xf numFmtId="0" fontId="10" fillId="2" borderId="13" xfId="8" applyNumberFormat="1" applyFont="1" applyFill="1" applyBorder="1" applyAlignment="1" applyProtection="1">
      <alignment horizontal="center" vertical="top"/>
    </xf>
    <xf numFmtId="0" fontId="10" fillId="2" borderId="10" xfId="8" applyNumberFormat="1" applyFont="1" applyFill="1" applyBorder="1" applyAlignment="1" applyProtection="1">
      <alignment horizontal="center" vertical="top"/>
    </xf>
    <xf numFmtId="0" fontId="11" fillId="2" borderId="5" xfId="8" applyNumberFormat="1" applyFont="1" applyFill="1" applyBorder="1" applyAlignment="1" applyProtection="1">
      <alignment horizontal="center" vertical="top"/>
    </xf>
    <xf numFmtId="0" fontId="6" fillId="2" borderId="0" xfId="8" applyFont="1" applyFill="1" applyAlignment="1">
      <alignment horizontal="left"/>
    </xf>
    <xf numFmtId="0" fontId="26" fillId="2" borderId="0" xfId="8" applyFont="1" applyFill="1" applyBorder="1" applyAlignment="1">
      <alignment horizontal="left"/>
    </xf>
    <xf numFmtId="0" fontId="10" fillId="2" borderId="0" xfId="8" applyNumberFormat="1" applyFont="1" applyFill="1" applyBorder="1" applyAlignment="1" applyProtection="1">
      <alignment horizontal="left" vertical="top" wrapText="1"/>
    </xf>
    <xf numFmtId="0" fontId="14" fillId="2" borderId="0" xfId="8" applyNumberFormat="1" applyFont="1" applyFill="1" applyBorder="1" applyAlignment="1" applyProtection="1">
      <alignment horizontal="center" vertical="center"/>
    </xf>
    <xf numFmtId="0" fontId="14" fillId="2" borderId="0" xfId="8" applyNumberFormat="1" applyFont="1" applyFill="1" applyBorder="1" applyAlignment="1" applyProtection="1">
      <alignment horizontal="center" vertical="top"/>
    </xf>
    <xf numFmtId="0" fontId="2" fillId="2" borderId="5" xfId="7" applyFont="1" applyFill="1" applyBorder="1" applyAlignment="1">
      <alignment horizontal="center"/>
    </xf>
    <xf numFmtId="0" fontId="5" fillId="2" borderId="5" xfId="7" applyFont="1" applyFill="1" applyBorder="1" applyAlignment="1">
      <alignment horizontal="center" vertical="center"/>
    </xf>
    <xf numFmtId="0" fontId="5" fillId="2" borderId="0" xfId="7" applyFont="1" applyFill="1" applyAlignment="1">
      <alignment horizontal="center"/>
    </xf>
    <xf numFmtId="0" fontId="2" fillId="2" borderId="11" xfId="7" applyFont="1" applyFill="1" applyBorder="1" applyAlignment="1">
      <alignment horizontal="center" vertical="center" wrapText="1"/>
    </xf>
    <xf numFmtId="0" fontId="2" fillId="2" borderId="13" xfId="7" applyFont="1" applyFill="1" applyBorder="1" applyAlignment="1">
      <alignment horizontal="center" vertical="center" wrapText="1"/>
    </xf>
    <xf numFmtId="0" fontId="2" fillId="2" borderId="8" xfId="7" applyFont="1" applyFill="1" applyBorder="1" applyAlignment="1">
      <alignment horizontal="center" vertical="center"/>
    </xf>
    <xf numFmtId="0" fontId="5" fillId="2" borderId="0" xfId="9" applyFont="1" applyFill="1" applyAlignment="1">
      <alignment horizontal="center" vertical="top"/>
    </xf>
    <xf numFmtId="0" fontId="5" fillId="2" borderId="5" xfId="9" applyFont="1" applyFill="1" applyBorder="1" applyAlignment="1">
      <alignment horizontal="center" vertical="top"/>
    </xf>
    <xf numFmtId="0" fontId="0" fillId="2" borderId="0" xfId="9" applyFont="1" applyFill="1" applyBorder="1" applyAlignment="1">
      <alignment horizontal="left" vertical="top" wrapText="1"/>
    </xf>
    <xf numFmtId="0" fontId="1" fillId="2" borderId="0" xfId="9" applyFont="1" applyFill="1" applyBorder="1" applyAlignment="1">
      <alignment horizontal="left" vertical="top" wrapText="1"/>
    </xf>
    <xf numFmtId="0" fontId="10" fillId="2" borderId="11" xfId="9" applyFont="1" applyFill="1" applyBorder="1" applyAlignment="1">
      <alignment horizontal="center" vertical="top" wrapText="1"/>
    </xf>
    <xf numFmtId="0" fontId="10" fillId="2" borderId="12" xfId="9" applyFont="1" applyFill="1" applyBorder="1" applyAlignment="1">
      <alignment horizontal="center" vertical="top" wrapText="1"/>
    </xf>
    <xf numFmtId="0" fontId="10" fillId="2" borderId="13" xfId="9" applyFont="1" applyFill="1" applyBorder="1" applyAlignment="1">
      <alignment horizontal="center" vertical="top" wrapText="1"/>
    </xf>
    <xf numFmtId="0" fontId="2" fillId="2" borderId="1" xfId="9" applyFont="1" applyFill="1" applyBorder="1" applyAlignment="1">
      <alignment horizontal="center" vertical="top" wrapText="1"/>
    </xf>
    <xf numFmtId="0" fontId="2" fillId="2" borderId="4" xfId="9" applyFont="1" applyFill="1" applyBorder="1" applyAlignment="1">
      <alignment horizontal="center" vertical="top" wrapText="1"/>
    </xf>
    <xf numFmtId="0" fontId="31" fillId="2" borderId="0" xfId="9" applyFont="1" applyFill="1" applyBorder="1" applyAlignment="1">
      <alignment horizontal="left" vertical="top" wrapText="1"/>
    </xf>
    <xf numFmtId="0" fontId="10" fillId="2" borderId="10" xfId="9" applyFont="1" applyFill="1" applyBorder="1" applyAlignment="1">
      <alignment horizontal="center" vertical="top" wrapText="1"/>
    </xf>
    <xf numFmtId="0" fontId="0" fillId="2" borderId="2" xfId="9" applyFont="1" applyFill="1" applyBorder="1" applyAlignment="1">
      <alignment horizontal="left" vertical="top" wrapText="1"/>
    </xf>
    <xf numFmtId="0" fontId="1" fillId="2" borderId="2" xfId="9" applyFont="1" applyFill="1" applyBorder="1" applyAlignment="1">
      <alignment horizontal="left" vertical="top" wrapText="1"/>
    </xf>
    <xf numFmtId="0" fontId="10" fillId="2" borderId="6" xfId="9" applyFont="1" applyFill="1" applyBorder="1" applyAlignment="1">
      <alignment horizontal="center" vertical="top" wrapText="1"/>
    </xf>
    <xf numFmtId="0" fontId="10" fillId="2" borderId="8" xfId="9" applyFont="1" applyFill="1" applyBorder="1" applyAlignment="1">
      <alignment horizontal="center" vertical="top" wrapText="1"/>
    </xf>
    <xf numFmtId="0" fontId="2" fillId="2" borderId="15" xfId="9" applyFont="1" applyFill="1" applyBorder="1" applyAlignment="1">
      <alignment horizontal="center" vertical="top" wrapText="1"/>
    </xf>
    <xf numFmtId="0" fontId="5" fillId="2" borderId="0" xfId="9" applyFont="1" applyFill="1" applyAlignment="1">
      <alignment horizontal="center" vertical="top" wrapText="1"/>
    </xf>
    <xf numFmtId="0" fontId="5" fillId="2" borderId="0" xfId="9" applyFont="1" applyFill="1" applyBorder="1" applyAlignment="1">
      <alignment horizontal="center" vertical="top" wrapText="1"/>
    </xf>
    <xf numFmtId="0" fontId="0" fillId="2" borderId="0" xfId="9" applyFont="1" applyFill="1" applyAlignment="1">
      <alignment horizontal="left" vertical="top" wrapText="1"/>
    </xf>
    <xf numFmtId="0" fontId="1" fillId="2" borderId="0" xfId="9" applyFont="1" applyFill="1" applyAlignment="1">
      <alignment horizontal="left" vertical="top" wrapText="1"/>
    </xf>
    <xf numFmtId="49" fontId="2" fillId="2" borderId="10" xfId="9" applyNumberFormat="1" applyFont="1" applyFill="1" applyBorder="1" applyAlignment="1">
      <alignment horizontal="left" vertical="top" wrapText="1"/>
    </xf>
    <xf numFmtId="49" fontId="1" fillId="2" borderId="10" xfId="9" applyNumberFormat="1" applyFont="1" applyFill="1" applyBorder="1" applyAlignment="1">
      <alignment horizontal="left" vertical="center" wrapText="1"/>
    </xf>
    <xf numFmtId="49" fontId="1" fillId="2" borderId="13" xfId="9" applyNumberFormat="1" applyFont="1" applyFill="1" applyBorder="1" applyAlignment="1">
      <alignment horizontal="left" vertical="center" wrapText="1"/>
    </xf>
    <xf numFmtId="49" fontId="0" fillId="2" borderId="10" xfId="9" applyNumberFormat="1" applyFont="1" applyFill="1" applyBorder="1" applyAlignment="1">
      <alignment horizontal="left" vertical="center" wrapText="1"/>
    </xf>
    <xf numFmtId="49" fontId="28" fillId="2" borderId="10" xfId="9" applyNumberFormat="1" applyFont="1" applyFill="1" applyBorder="1" applyAlignment="1">
      <alignment horizontal="center"/>
    </xf>
    <xf numFmtId="49" fontId="1" fillId="2" borderId="10" xfId="9" applyNumberFormat="1" applyFont="1" applyFill="1" applyBorder="1" applyAlignment="1">
      <alignment horizontal="center"/>
    </xf>
    <xf numFmtId="49" fontId="1" fillId="2" borderId="10" xfId="9" applyNumberFormat="1" applyFont="1" applyFill="1" applyBorder="1" applyAlignment="1">
      <alignment horizontal="center" vertical="center" wrapText="1"/>
    </xf>
    <xf numFmtId="49" fontId="1" fillId="2" borderId="10" xfId="9" applyNumberFormat="1" applyFont="1" applyFill="1" applyBorder="1" applyAlignment="1">
      <alignment horizontal="center" vertical="center"/>
    </xf>
    <xf numFmtId="0" fontId="2" fillId="2" borderId="10" xfId="9" applyFont="1" applyFill="1" applyBorder="1" applyAlignment="1">
      <alignment horizontal="center"/>
    </xf>
    <xf numFmtId="0" fontId="5" fillId="2" borderId="0" xfId="4" applyFont="1" applyFill="1" applyBorder="1" applyAlignment="1">
      <alignment horizontal="center" vertical="top" wrapText="1"/>
    </xf>
    <xf numFmtId="0" fontId="5" fillId="2" borderId="5" xfId="4" applyFont="1" applyFill="1" applyBorder="1" applyAlignment="1">
      <alignment horizontal="center" vertical="top" wrapText="1"/>
    </xf>
    <xf numFmtId="49" fontId="2" fillId="2" borderId="10" xfId="9" applyNumberFormat="1" applyFont="1" applyFill="1" applyBorder="1" applyAlignment="1">
      <alignment horizontal="center" vertical="top" wrapText="1"/>
    </xf>
    <xf numFmtId="49" fontId="2" fillId="2" borderId="14" xfId="9" applyNumberFormat="1" applyFont="1" applyFill="1" applyBorder="1" applyAlignment="1">
      <alignment horizontal="center" vertical="top"/>
    </xf>
    <xf numFmtId="49" fontId="2" fillId="2" borderId="8" xfId="9" applyNumberFormat="1" applyFont="1" applyFill="1" applyBorder="1" applyAlignment="1">
      <alignment horizontal="center" vertical="top"/>
    </xf>
    <xf numFmtId="2" fontId="5" fillId="2" borderId="0" xfId="4" applyNumberFormat="1" applyFont="1" applyFill="1" applyAlignment="1">
      <alignment horizontal="center"/>
    </xf>
    <xf numFmtId="2" fontId="5" fillId="2" borderId="5" xfId="4" applyNumberFormat="1" applyFont="1" applyFill="1" applyBorder="1" applyAlignment="1">
      <alignment horizontal="center" vertical="center"/>
    </xf>
    <xf numFmtId="49" fontId="2" fillId="2" borderId="10" xfId="4" applyNumberFormat="1" applyFont="1" applyFill="1" applyBorder="1" applyAlignment="1">
      <alignment horizontal="center" vertical="center"/>
    </xf>
    <xf numFmtId="49" fontId="30" fillId="2" borderId="10" xfId="4" applyNumberFormat="1" applyFont="1" applyFill="1" applyBorder="1" applyAlignment="1">
      <alignment horizontal="center" vertical="center" wrapText="1"/>
    </xf>
    <xf numFmtId="49" fontId="2" fillId="2" borderId="10" xfId="4" applyNumberFormat="1" applyFont="1" applyFill="1" applyBorder="1" applyAlignment="1">
      <alignment horizontal="center" vertical="center" wrapText="1"/>
    </xf>
    <xf numFmtId="49" fontId="2" fillId="2" borderId="7" xfId="4" applyNumberFormat="1" applyFont="1" applyFill="1" applyBorder="1" applyAlignment="1">
      <alignment horizontal="left" vertical="center"/>
    </xf>
    <xf numFmtId="49" fontId="2" fillId="2" borderId="8" xfId="4" applyNumberFormat="1" applyFont="1" applyFill="1" applyBorder="1" applyAlignment="1">
      <alignment horizontal="left" vertical="center"/>
    </xf>
    <xf numFmtId="49" fontId="2" fillId="2" borderId="14" xfId="4" applyNumberFormat="1" applyFont="1" applyFill="1" applyBorder="1" applyAlignment="1">
      <alignment horizontal="left" vertical="center" wrapText="1"/>
    </xf>
    <xf numFmtId="49" fontId="2" fillId="2" borderId="7" xfId="4" applyNumberFormat="1" applyFont="1" applyFill="1" applyBorder="1" applyAlignment="1">
      <alignment horizontal="left" vertical="center" wrapText="1"/>
    </xf>
    <xf numFmtId="49" fontId="2" fillId="2" borderId="8" xfId="4" applyNumberFormat="1" applyFont="1" applyFill="1" applyBorder="1" applyAlignment="1">
      <alignment horizontal="left" vertical="center" wrapText="1"/>
    </xf>
    <xf numFmtId="49" fontId="2" fillId="2" borderId="14" xfId="4" applyNumberFormat="1" applyFont="1" applyFill="1" applyBorder="1" applyAlignment="1">
      <alignment horizontal="left" vertical="center"/>
    </xf>
    <xf numFmtId="49" fontId="2" fillId="2" borderId="10" xfId="4" applyNumberFormat="1" applyFont="1" applyFill="1" applyBorder="1" applyAlignment="1">
      <alignment horizontal="center" vertical="top" wrapText="1"/>
    </xf>
    <xf numFmtId="49" fontId="2" fillId="2" borderId="10" xfId="4" applyNumberFormat="1" applyFont="1" applyFill="1" applyBorder="1" applyAlignment="1">
      <alignment horizontal="left" vertical="center"/>
    </xf>
    <xf numFmtId="49" fontId="2" fillId="2" borderId="10" xfId="4" applyNumberFormat="1" applyFont="1" applyFill="1" applyBorder="1" applyAlignment="1">
      <alignment horizontal="left" vertical="center" wrapText="1"/>
    </xf>
    <xf numFmtId="49" fontId="2" fillId="2" borderId="14" xfId="4" applyNumberFormat="1" applyFont="1" applyFill="1" applyBorder="1" applyAlignment="1">
      <alignment horizontal="center" vertical="center" wrapText="1"/>
    </xf>
    <xf numFmtId="49" fontId="2" fillId="2" borderId="7" xfId="4" applyNumberFormat="1" applyFont="1" applyFill="1" applyBorder="1" applyAlignment="1">
      <alignment horizontal="center" vertical="center" wrapText="1"/>
    </xf>
    <xf numFmtId="49" fontId="2" fillId="2" borderId="8" xfId="4" applyNumberFormat="1" applyFont="1" applyFill="1" applyBorder="1" applyAlignment="1">
      <alignment horizontal="center" vertical="center" wrapText="1"/>
    </xf>
    <xf numFmtId="49" fontId="2" fillId="2" borderId="14" xfId="4" applyNumberFormat="1" applyFont="1" applyFill="1" applyBorder="1" applyAlignment="1">
      <alignment horizontal="center" vertical="center"/>
    </xf>
    <xf numFmtId="49" fontId="2" fillId="2" borderId="7" xfId="4" applyNumberFormat="1" applyFont="1" applyFill="1" applyBorder="1" applyAlignment="1">
      <alignment horizontal="center" vertical="center"/>
    </xf>
    <xf numFmtId="49" fontId="2" fillId="2" borderId="8" xfId="4" applyNumberFormat="1" applyFont="1" applyFill="1" applyBorder="1" applyAlignment="1">
      <alignment horizontal="center" vertical="center"/>
    </xf>
    <xf numFmtId="49" fontId="30" fillId="2" borderId="10" xfId="4" applyNumberFormat="1" applyFont="1" applyFill="1" applyBorder="1" applyAlignment="1">
      <alignment horizontal="center" vertical="top" wrapText="1"/>
    </xf>
    <xf numFmtId="0" fontId="2" fillId="2" borderId="10" xfId="10" applyFont="1" applyFill="1" applyBorder="1" applyAlignment="1">
      <alignment horizontal="center" vertical="top" wrapText="1"/>
    </xf>
    <xf numFmtId="0" fontId="12" fillId="2" borderId="0" xfId="4" applyFont="1" applyFill="1" applyBorder="1" applyAlignment="1">
      <alignment horizontal="center"/>
    </xf>
    <xf numFmtId="0" fontId="5" fillId="2" borderId="0" xfId="10" applyFont="1" applyFill="1" applyBorder="1" applyAlignment="1">
      <alignment horizontal="center" vertical="center" wrapText="1"/>
    </xf>
    <xf numFmtId="0" fontId="1" fillId="2" borderId="0" xfId="10" applyFont="1" applyFill="1" applyAlignment="1">
      <alignment horizontal="left" vertical="top" wrapText="1"/>
    </xf>
    <xf numFmtId="0" fontId="8" fillId="2" borderId="0" xfId="3" applyFill="1" applyAlignment="1">
      <alignment horizontal="left" vertical="top" wrapText="1"/>
    </xf>
    <xf numFmtId="0" fontId="2" fillId="2" borderId="10" xfId="10" applyFont="1" applyFill="1" applyBorder="1" applyAlignment="1">
      <alignment horizontal="center" vertical="center" wrapText="1"/>
    </xf>
    <xf numFmtId="0" fontId="1" fillId="2" borderId="2" xfId="10" applyFont="1" applyFill="1" applyBorder="1" applyAlignment="1">
      <alignment horizontal="left" vertical="center" wrapText="1"/>
    </xf>
    <xf numFmtId="0" fontId="1" fillId="2" borderId="0" xfId="10" applyFont="1" applyFill="1" applyBorder="1" applyAlignment="1">
      <alignment horizontal="left" vertical="top" wrapText="1"/>
    </xf>
    <xf numFmtId="0" fontId="5" fillId="2" borderId="5" xfId="0" applyFont="1" applyFill="1" applyBorder="1" applyAlignment="1">
      <alignment horizontal="center" vertical="center"/>
    </xf>
    <xf numFmtId="0" fontId="39" fillId="2" borderId="0" xfId="0" applyFont="1" applyFill="1" applyBorder="1" applyAlignment="1">
      <alignment horizontal="left" vertical="top" wrapText="1"/>
    </xf>
    <xf numFmtId="0" fontId="5" fillId="2" borderId="0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top"/>
    </xf>
    <xf numFmtId="0" fontId="6" fillId="2" borderId="7" xfId="0" applyFont="1" applyFill="1" applyBorder="1" applyAlignment="1">
      <alignment horizontal="center" vertical="top"/>
    </xf>
    <xf numFmtId="0" fontId="6" fillId="2" borderId="8" xfId="0" applyFont="1" applyFill="1" applyBorder="1" applyAlignment="1">
      <alignment horizontal="center" vertical="top"/>
    </xf>
    <xf numFmtId="0" fontId="10" fillId="2" borderId="10" xfId="0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vertical="top" wrapText="1"/>
    </xf>
    <xf numFmtId="0" fontId="10" fillId="2" borderId="14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6" fillId="2" borderId="14" xfId="0" applyFont="1" applyFill="1" applyBorder="1" applyAlignment="1">
      <alignment horizontal="left" vertical="top" wrapText="1"/>
    </xf>
    <xf numFmtId="0" fontId="6" fillId="2" borderId="7" xfId="0" applyFont="1" applyFill="1" applyBorder="1" applyAlignment="1">
      <alignment horizontal="left" vertical="top" wrapText="1"/>
    </xf>
    <xf numFmtId="0" fontId="6" fillId="2" borderId="8" xfId="0" applyFont="1" applyFill="1" applyBorder="1" applyAlignment="1">
      <alignment horizontal="left" vertical="top" wrapText="1"/>
    </xf>
    <xf numFmtId="0" fontId="10" fillId="2" borderId="14" xfId="0" applyFont="1" applyFill="1" applyBorder="1" applyAlignment="1">
      <alignment horizontal="left" vertical="center"/>
    </xf>
    <xf numFmtId="0" fontId="10" fillId="2" borderId="7" xfId="0" applyFont="1" applyFill="1" applyBorder="1" applyAlignment="1">
      <alignment horizontal="left" vertical="center"/>
    </xf>
    <xf numFmtId="0" fontId="10" fillId="2" borderId="8" xfId="0" applyFont="1" applyFill="1" applyBorder="1" applyAlignment="1">
      <alignment horizontal="left" vertical="center"/>
    </xf>
    <xf numFmtId="0" fontId="39" fillId="2" borderId="0" xfId="0" applyFont="1" applyFill="1" applyBorder="1" applyAlignment="1">
      <alignment horizontal="left" wrapText="1"/>
    </xf>
    <xf numFmtId="0" fontId="13" fillId="2" borderId="0" xfId="0" applyFont="1" applyFill="1" applyBorder="1" applyAlignment="1">
      <alignment vertical="center" wrapText="1"/>
    </xf>
    <xf numFmtId="0" fontId="10" fillId="2" borderId="10" xfId="0" applyFont="1" applyFill="1" applyBorder="1" applyAlignment="1">
      <alignment horizontal="left" vertical="center"/>
    </xf>
    <xf numFmtId="0" fontId="10" fillId="2" borderId="14" xfId="0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14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top" wrapText="1"/>
    </xf>
    <xf numFmtId="0" fontId="11" fillId="2" borderId="0" xfId="0" applyFont="1" applyFill="1" applyBorder="1" applyAlignment="1">
      <alignment horizontal="center" vertical="top" wrapText="1"/>
    </xf>
    <xf numFmtId="0" fontId="13" fillId="2" borderId="0" xfId="1" applyFont="1" applyFill="1" applyBorder="1" applyAlignment="1">
      <alignment horizontal="left" vertical="center" wrapText="1"/>
    </xf>
    <xf numFmtId="0" fontId="14" fillId="2" borderId="0" xfId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 wrapText="1"/>
    </xf>
    <xf numFmtId="0" fontId="16" fillId="2" borderId="0" xfId="1" applyFont="1" applyFill="1" applyBorder="1" applyAlignment="1">
      <alignment horizontal="center" vertical="center" wrapText="1"/>
    </xf>
    <xf numFmtId="0" fontId="6" fillId="2" borderId="0" xfId="1" applyFont="1" applyFill="1" applyAlignment="1">
      <alignment horizontal="right"/>
    </xf>
    <xf numFmtId="0" fontId="34" fillId="2" borderId="0" xfId="1" applyFont="1" applyFill="1" applyBorder="1" applyAlignment="1">
      <alignment horizontal="left" vertical="center" wrapText="1"/>
    </xf>
    <xf numFmtId="0" fontId="11" fillId="2" borderId="5" xfId="1" applyFont="1" applyFill="1" applyBorder="1" applyAlignment="1">
      <alignment horizontal="center" vertical="top" wrapText="1"/>
    </xf>
    <xf numFmtId="0" fontId="10" fillId="2" borderId="14" xfId="1" applyFont="1" applyFill="1" applyBorder="1" applyAlignment="1">
      <alignment horizontal="center" vertical="center" wrapText="1"/>
    </xf>
    <xf numFmtId="0" fontId="10" fillId="2" borderId="7" xfId="1" applyFont="1" applyFill="1" applyBorder="1" applyAlignment="1">
      <alignment horizontal="center" vertical="center" wrapText="1"/>
    </xf>
    <xf numFmtId="0" fontId="10" fillId="2" borderId="11" xfId="1" applyFont="1" applyFill="1" applyBorder="1" applyAlignment="1">
      <alignment horizontal="center" vertical="top" wrapText="1"/>
    </xf>
    <xf numFmtId="0" fontId="10" fillId="2" borderId="13" xfId="1" applyFont="1" applyFill="1" applyBorder="1" applyAlignment="1">
      <alignment horizontal="center" vertical="top" wrapText="1"/>
    </xf>
    <xf numFmtId="0" fontId="6" fillId="2" borderId="7" xfId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top" wrapText="1"/>
    </xf>
    <xf numFmtId="0" fontId="6" fillId="2" borderId="0" xfId="1" applyFont="1" applyFill="1" applyAlignment="1">
      <alignment horizontal="left"/>
    </xf>
    <xf numFmtId="0" fontId="2" fillId="2" borderId="10" xfId="0" applyFont="1" applyFill="1" applyBorder="1" applyAlignment="1">
      <alignment horizontal="center" vertical="top" wrapText="1"/>
    </xf>
    <xf numFmtId="0" fontId="20" fillId="2" borderId="2" xfId="0" applyFont="1" applyFill="1" applyBorder="1" applyAlignment="1">
      <alignment horizontal="left" wrapText="1"/>
    </xf>
    <xf numFmtId="0" fontId="32" fillId="2" borderId="0" xfId="0" applyFont="1" applyFill="1" applyBorder="1" applyAlignment="1">
      <alignment horizontal="left" wrapText="1"/>
    </xf>
    <xf numFmtId="0" fontId="2" fillId="2" borderId="14" xfId="0" applyFont="1" applyFill="1" applyBorder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0" fontId="19" fillId="2" borderId="10" xfId="0" applyFont="1" applyFill="1" applyBorder="1" applyAlignment="1">
      <alignment horizontal="center" vertical="top" wrapText="1"/>
    </xf>
    <xf numFmtId="0" fontId="5" fillId="2" borderId="0" xfId="0" applyFont="1" applyFill="1" applyAlignment="1">
      <alignment horizontal="center"/>
    </xf>
    <xf numFmtId="0" fontId="5" fillId="2" borderId="5" xfId="0" applyFont="1" applyFill="1" applyBorder="1" applyAlignment="1">
      <alignment horizontal="center" vertical="top"/>
    </xf>
    <xf numFmtId="0" fontId="6" fillId="2" borderId="14" xfId="1" applyFont="1" applyFill="1" applyBorder="1" applyAlignment="1">
      <alignment horizontal="left" vertical="center"/>
    </xf>
    <xf numFmtId="0" fontId="6" fillId="2" borderId="7" xfId="1" applyFont="1" applyFill="1" applyBorder="1" applyAlignment="1">
      <alignment horizontal="left" vertical="center"/>
    </xf>
    <xf numFmtId="0" fontId="6" fillId="2" borderId="8" xfId="1" applyFont="1" applyFill="1" applyBorder="1" applyAlignment="1">
      <alignment horizontal="left" vertical="center"/>
    </xf>
    <xf numFmtId="0" fontId="10" fillId="2" borderId="0" xfId="1" applyNumberFormat="1" applyFont="1" applyFill="1" applyBorder="1" applyAlignment="1" applyProtection="1">
      <alignment horizontal="center" vertical="top"/>
    </xf>
    <xf numFmtId="0" fontId="6" fillId="2" borderId="14" xfId="1" applyNumberFormat="1" applyFont="1" applyFill="1" applyBorder="1" applyAlignment="1" applyProtection="1">
      <alignment horizontal="left" vertical="center"/>
    </xf>
    <xf numFmtId="0" fontId="6" fillId="2" borderId="7" xfId="1" applyNumberFormat="1" applyFont="1" applyFill="1" applyBorder="1" applyAlignment="1" applyProtection="1">
      <alignment horizontal="left" vertical="center"/>
    </xf>
    <xf numFmtId="0" fontId="6" fillId="2" borderId="8" xfId="1" applyNumberFormat="1" applyFont="1" applyFill="1" applyBorder="1" applyAlignment="1" applyProtection="1">
      <alignment horizontal="left" vertical="center"/>
    </xf>
    <xf numFmtId="0" fontId="6" fillId="2" borderId="0" xfId="1" applyNumberFormat="1" applyFont="1" applyFill="1" applyBorder="1" applyAlignment="1" applyProtection="1">
      <alignment horizontal="left" vertical="top"/>
    </xf>
    <xf numFmtId="0" fontId="11" fillId="2" borderId="0" xfId="1" applyNumberFormat="1" applyFont="1" applyFill="1" applyBorder="1" applyAlignment="1" applyProtection="1">
      <alignment horizontal="center" vertical="center" wrapText="1"/>
    </xf>
    <xf numFmtId="0" fontId="11" fillId="2" borderId="5" xfId="1" applyNumberFormat="1" applyFont="1" applyFill="1" applyBorder="1" applyAlignment="1" applyProtection="1">
      <alignment horizontal="center" vertical="center" wrapText="1"/>
    </xf>
    <xf numFmtId="0" fontId="35" fillId="2" borderId="0" xfId="0" applyFont="1" applyFill="1" applyAlignment="1">
      <alignment horizontal="left" vertical="top" wrapText="1"/>
    </xf>
    <xf numFmtId="0" fontId="19" fillId="2" borderId="0" xfId="0" applyFont="1" applyFill="1" applyAlignment="1">
      <alignment horizontal="left" vertical="top" wrapText="1"/>
    </xf>
    <xf numFmtId="0" fontId="21" fillId="2" borderId="2" xfId="0" applyFont="1" applyFill="1" applyBorder="1" applyAlignment="1">
      <alignment horizontal="left" vertical="center" wrapText="1"/>
    </xf>
    <xf numFmtId="0" fontId="18" fillId="2" borderId="0" xfId="0" applyFont="1" applyFill="1" applyAlignment="1">
      <alignment horizontal="left" vertical="top" wrapText="1"/>
    </xf>
    <xf numFmtId="0" fontId="17" fillId="2" borderId="0" xfId="0" applyFont="1" applyFill="1" applyBorder="1" applyAlignment="1">
      <alignment horizontal="center" vertical="top" wrapText="1"/>
    </xf>
    <xf numFmtId="0" fontId="17" fillId="2" borderId="5" xfId="0" applyFont="1" applyFill="1" applyBorder="1" applyAlignment="1">
      <alignment horizontal="center" vertical="top" wrapText="1"/>
    </xf>
    <xf numFmtId="0" fontId="19" fillId="2" borderId="2" xfId="0" applyFont="1" applyFill="1" applyBorder="1" applyAlignment="1">
      <alignment horizontal="left" vertical="top" wrapText="1"/>
    </xf>
    <xf numFmtId="0" fontId="5" fillId="2" borderId="5" xfId="0" applyFont="1" applyFill="1" applyBorder="1" applyAlignment="1">
      <alignment horizontal="center"/>
    </xf>
    <xf numFmtId="0" fontId="0" fillId="2" borderId="10" xfId="7" applyFont="1" applyFill="1" applyBorder="1" applyAlignment="1">
      <alignment vertical="center" wrapText="1"/>
    </xf>
  </cellXfs>
  <cellStyles count="11">
    <cellStyle name="Hyperlink" xfId="3" builtinId="8"/>
    <cellStyle name="Hyperlink 2" xfId="5"/>
    <cellStyle name="Normal" xfId="0" builtinId="0"/>
    <cellStyle name="Normal 2" xfId="2"/>
    <cellStyle name="Normal 2 2" xfId="6"/>
    <cellStyle name="Normal 2 2 2" xfId="10"/>
    <cellStyle name="Normal 2 3" xfId="7"/>
    <cellStyle name="Normal 3" xfId="8"/>
    <cellStyle name="Normal 4" xfId="4"/>
    <cellStyle name="Normal 5" xfId="1"/>
    <cellStyle name="Normal 9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http://wiienvis.nic.in/Database/cri_8229.aspx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37"/>
  <sheetViews>
    <sheetView view="pageBreakPreview" topLeftCell="A13" zoomScaleSheetLayoutView="100" workbookViewId="0">
      <selection activeCell="A31" sqref="A31"/>
    </sheetView>
  </sheetViews>
  <sheetFormatPr defaultColWidth="8.85546875" defaultRowHeight="17.25" x14ac:dyDescent="0.25"/>
  <cols>
    <col min="1" max="1" width="6.28515625" style="15" customWidth="1"/>
    <col min="2" max="2" width="22.7109375" style="16" customWidth="1"/>
    <col min="3" max="3" width="12" style="12" bestFit="1" customWidth="1"/>
    <col min="4" max="4" width="10.5703125" style="12" bestFit="1" customWidth="1"/>
    <col min="5" max="5" width="12" style="12" bestFit="1" customWidth="1"/>
    <col min="6" max="6" width="9.140625" style="12" bestFit="1" customWidth="1"/>
    <col min="7" max="7" width="6.28515625" style="12" bestFit="1" customWidth="1"/>
    <col min="8" max="8" width="8.140625" style="12" customWidth="1"/>
    <col min="9" max="9" width="10.5703125" style="12" bestFit="1" customWidth="1"/>
    <col min="10" max="10" width="9.140625" style="12" bestFit="1" customWidth="1"/>
    <col min="11" max="11" width="9.140625" style="12" customWidth="1"/>
    <col min="12" max="12" width="7.7109375" style="12" bestFit="1" customWidth="1"/>
    <col min="13" max="13" width="8.5703125" style="12" bestFit="1" customWidth="1"/>
    <col min="14" max="14" width="6.28515625" style="12" bestFit="1" customWidth="1"/>
    <col min="15" max="15" width="9.140625" style="12" bestFit="1" customWidth="1"/>
    <col min="16" max="16" width="12" style="12" bestFit="1" customWidth="1"/>
    <col min="17" max="17" width="10.5703125" style="12" bestFit="1" customWidth="1"/>
    <col min="18" max="18" width="9.140625" style="12" bestFit="1" customWidth="1"/>
    <col min="19" max="19" width="6.28515625" style="12" bestFit="1" customWidth="1"/>
    <col min="20" max="20" width="12" style="12" bestFit="1" customWidth="1"/>
    <col min="21" max="21" width="10.5703125" style="12" bestFit="1" customWidth="1"/>
    <col min="22" max="22" width="9.140625" style="12" bestFit="1" customWidth="1"/>
    <col min="23" max="23" width="7.7109375" style="12" bestFit="1" customWidth="1"/>
    <col min="24" max="25" width="9.140625" style="12" bestFit="1" customWidth="1"/>
    <col min="26" max="26" width="10.5703125" style="12" bestFit="1" customWidth="1"/>
    <col min="27" max="27" width="12" style="12" bestFit="1" customWidth="1"/>
    <col min="28" max="28" width="21.140625" style="1" customWidth="1"/>
    <col min="29" max="16384" width="8.85546875" style="1"/>
  </cols>
  <sheetData>
    <row r="1" spans="1:29" ht="15.75" x14ac:dyDescent="0.25">
      <c r="A1" s="380" t="s">
        <v>906</v>
      </c>
      <c r="B1" s="380"/>
      <c r="C1" s="380"/>
      <c r="D1" s="380"/>
      <c r="E1" s="380"/>
      <c r="F1" s="380"/>
      <c r="G1" s="380"/>
      <c r="H1" s="380"/>
      <c r="I1" s="380"/>
      <c r="J1" s="380"/>
      <c r="K1" s="380"/>
      <c r="L1" s="380"/>
      <c r="M1" s="380"/>
      <c r="N1" s="380"/>
      <c r="O1" s="380"/>
      <c r="P1" s="380"/>
      <c r="Q1" s="380"/>
      <c r="R1" s="380"/>
      <c r="S1" s="380"/>
      <c r="T1" s="380"/>
      <c r="U1" s="380"/>
      <c r="V1" s="380"/>
      <c r="W1" s="380"/>
      <c r="X1" s="380"/>
      <c r="Y1" s="380"/>
      <c r="Z1" s="380"/>
      <c r="AA1" s="380"/>
      <c r="AB1" s="380"/>
    </row>
    <row r="2" spans="1:29" ht="33.6" customHeight="1" x14ac:dyDescent="0.25">
      <c r="A2" s="380" t="s">
        <v>905</v>
      </c>
      <c r="B2" s="380"/>
      <c r="C2" s="380"/>
      <c r="D2" s="380"/>
      <c r="E2" s="380"/>
      <c r="F2" s="380"/>
      <c r="G2" s="380"/>
      <c r="H2" s="380"/>
      <c r="I2" s="380"/>
      <c r="J2" s="380"/>
      <c r="K2" s="380"/>
      <c r="L2" s="380"/>
      <c r="M2" s="380"/>
      <c r="N2" s="380"/>
      <c r="O2" s="380"/>
      <c r="P2" s="380"/>
      <c r="Q2" s="380"/>
      <c r="R2" s="380"/>
      <c r="S2" s="380"/>
      <c r="T2" s="380"/>
      <c r="U2" s="380"/>
      <c r="V2" s="380"/>
      <c r="W2" s="380"/>
      <c r="X2" s="380"/>
      <c r="Y2" s="380"/>
      <c r="Z2" s="380"/>
      <c r="AA2" s="380"/>
      <c r="AB2" s="380"/>
    </row>
    <row r="3" spans="1:29" s="2" customFormat="1" ht="21" customHeight="1" x14ac:dyDescent="0.25">
      <c r="A3" s="382" t="s">
        <v>404</v>
      </c>
      <c r="B3" s="381" t="s">
        <v>68</v>
      </c>
      <c r="C3" s="383" t="s">
        <v>706</v>
      </c>
      <c r="D3" s="383"/>
      <c r="E3" s="383"/>
      <c r="F3" s="383"/>
      <c r="G3" s="383"/>
      <c r="H3" s="383"/>
      <c r="I3" s="383"/>
      <c r="J3" s="383"/>
      <c r="K3" s="383"/>
      <c r="L3" s="383"/>
      <c r="M3" s="383"/>
      <c r="N3" s="383"/>
      <c r="O3" s="383"/>
      <c r="P3" s="383"/>
      <c r="Q3" s="383"/>
      <c r="R3" s="383"/>
      <c r="S3" s="383"/>
      <c r="T3" s="383"/>
      <c r="U3" s="383"/>
      <c r="V3" s="383"/>
      <c r="W3" s="383"/>
      <c r="X3" s="383"/>
      <c r="Y3" s="383"/>
      <c r="Z3" s="383"/>
      <c r="AA3" s="383"/>
      <c r="AB3" s="381" t="s">
        <v>907</v>
      </c>
    </row>
    <row r="4" spans="1:29" s="5" customFormat="1" ht="112.5" customHeight="1" x14ac:dyDescent="0.25">
      <c r="A4" s="382"/>
      <c r="B4" s="381"/>
      <c r="C4" s="3" t="s">
        <v>929</v>
      </c>
      <c r="D4" s="4" t="s">
        <v>707</v>
      </c>
      <c r="E4" s="4" t="s">
        <v>927</v>
      </c>
      <c r="F4" s="4" t="s">
        <v>708</v>
      </c>
      <c r="G4" s="4" t="s">
        <v>709</v>
      </c>
      <c r="H4" s="4" t="s">
        <v>713</v>
      </c>
      <c r="I4" s="4" t="s">
        <v>714</v>
      </c>
      <c r="J4" s="4" t="s">
        <v>710</v>
      </c>
      <c r="K4" s="4" t="s">
        <v>928</v>
      </c>
      <c r="L4" s="4" t="s">
        <v>930</v>
      </c>
      <c r="M4" s="4" t="s">
        <v>711</v>
      </c>
      <c r="N4" s="4" t="s">
        <v>931</v>
      </c>
      <c r="O4" s="4" t="s">
        <v>932</v>
      </c>
      <c r="P4" s="4" t="s">
        <v>933</v>
      </c>
      <c r="Q4" s="4" t="s">
        <v>934</v>
      </c>
      <c r="R4" s="4" t="s">
        <v>935</v>
      </c>
      <c r="S4" s="4" t="s">
        <v>936</v>
      </c>
      <c r="T4" s="4" t="s">
        <v>937</v>
      </c>
      <c r="U4" s="4" t="s">
        <v>938</v>
      </c>
      <c r="V4" s="4" t="s">
        <v>939</v>
      </c>
      <c r="W4" s="4" t="s">
        <v>940</v>
      </c>
      <c r="X4" s="4" t="s">
        <v>712</v>
      </c>
      <c r="Y4" s="4" t="s">
        <v>715</v>
      </c>
      <c r="Z4" s="4" t="s">
        <v>941</v>
      </c>
      <c r="AA4" s="4" t="s">
        <v>942</v>
      </c>
      <c r="AB4" s="381"/>
    </row>
    <row r="5" spans="1:29" s="2" customFormat="1" ht="31.5" customHeight="1" x14ac:dyDescent="0.25">
      <c r="A5" s="6">
        <v>1</v>
      </c>
      <c r="B5" s="7" t="s">
        <v>0</v>
      </c>
      <c r="C5" s="8">
        <v>2432.6799999999998</v>
      </c>
      <c r="D5" s="8">
        <v>785.15</v>
      </c>
      <c r="E5" s="8">
        <v>4727.26</v>
      </c>
      <c r="F5" s="8"/>
      <c r="G5" s="8"/>
      <c r="H5" s="8"/>
      <c r="I5" s="8">
        <v>7003.35</v>
      </c>
      <c r="J5" s="8"/>
      <c r="K5" s="8"/>
      <c r="L5" s="8"/>
      <c r="M5" s="8"/>
      <c r="N5" s="8"/>
      <c r="O5" s="8"/>
      <c r="P5" s="8"/>
      <c r="Q5" s="8"/>
      <c r="R5" s="8"/>
      <c r="S5" s="8"/>
      <c r="T5" s="8">
        <v>9930.11</v>
      </c>
      <c r="U5" s="8"/>
      <c r="V5" s="8"/>
      <c r="W5" s="8"/>
      <c r="X5" s="8"/>
      <c r="Y5" s="8"/>
      <c r="Z5" s="8">
        <v>2625.95</v>
      </c>
      <c r="AA5" s="8">
        <f t="shared" ref="AA5:AA32" si="0">SUM(C5:Z5)</f>
        <v>27504.500000000004</v>
      </c>
      <c r="AB5" s="7" t="s">
        <v>944</v>
      </c>
      <c r="AC5" s="2" t="s">
        <v>943</v>
      </c>
    </row>
    <row r="6" spans="1:29" s="2" customFormat="1" ht="31.5" customHeight="1" x14ac:dyDescent="0.25">
      <c r="A6" s="6">
        <v>2</v>
      </c>
      <c r="B6" s="7" t="s">
        <v>1</v>
      </c>
      <c r="C6" s="8">
        <v>251.61</v>
      </c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>
        <v>8004.46</v>
      </c>
      <c r="U6" s="8"/>
      <c r="V6" s="8"/>
      <c r="W6" s="8"/>
      <c r="X6" s="8"/>
      <c r="Y6" s="8"/>
      <c r="Z6" s="8">
        <v>118.23</v>
      </c>
      <c r="AA6" s="8">
        <f t="shared" si="0"/>
        <v>8374.2999999999993</v>
      </c>
      <c r="AB6" s="7" t="s">
        <v>945</v>
      </c>
      <c r="AC6" s="2" t="s">
        <v>943</v>
      </c>
    </row>
    <row r="7" spans="1:29" s="2" customFormat="1" ht="31.5" customHeight="1" x14ac:dyDescent="0.25">
      <c r="A7" s="6">
        <v>3</v>
      </c>
      <c r="B7" s="7" t="s">
        <v>2</v>
      </c>
      <c r="C7" s="8">
        <v>1204.68</v>
      </c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>
        <v>6292.32</v>
      </c>
      <c r="U7" s="8"/>
      <c r="V7" s="8"/>
      <c r="W7" s="8"/>
      <c r="X7" s="8"/>
      <c r="Y7" s="8"/>
      <c r="Z7" s="8">
        <v>346.8</v>
      </c>
      <c r="AA7" s="8">
        <f t="shared" si="0"/>
        <v>7843.8</v>
      </c>
      <c r="AB7" s="7" t="s">
        <v>946</v>
      </c>
      <c r="AC7" s="2" t="s">
        <v>943</v>
      </c>
    </row>
    <row r="8" spans="1:29" s="2" customFormat="1" ht="31.5" customHeight="1" x14ac:dyDescent="0.25">
      <c r="A8" s="6">
        <v>4</v>
      </c>
      <c r="B8" s="9" t="s">
        <v>406</v>
      </c>
      <c r="C8" s="8">
        <v>9012.82</v>
      </c>
      <c r="D8" s="8"/>
      <c r="E8" s="8">
        <v>11.5211256345685</v>
      </c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>
        <v>7113.67</v>
      </c>
      <c r="U8" s="8">
        <v>18.72</v>
      </c>
      <c r="V8" s="8"/>
      <c r="W8" s="8"/>
      <c r="X8" s="8"/>
      <c r="Y8" s="8"/>
      <c r="Z8" s="8">
        <v>470.12</v>
      </c>
      <c r="AA8" s="8">
        <f t="shared" si="0"/>
        <v>16626.851125634566</v>
      </c>
      <c r="AB8" s="9" t="s">
        <v>947</v>
      </c>
      <c r="AC8" s="2" t="s">
        <v>943</v>
      </c>
    </row>
    <row r="9" spans="1:29" s="2" customFormat="1" ht="31.5" customHeight="1" x14ac:dyDescent="0.25">
      <c r="A9" s="6">
        <v>5</v>
      </c>
      <c r="B9" s="7" t="s">
        <v>5</v>
      </c>
      <c r="C9" s="8">
        <v>94.58</v>
      </c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>
        <v>6.06</v>
      </c>
      <c r="U9" s="8"/>
      <c r="V9" s="8"/>
      <c r="W9" s="8"/>
      <c r="X9" s="8"/>
      <c r="Y9" s="8"/>
      <c r="Z9" s="8">
        <v>47.66</v>
      </c>
      <c r="AA9" s="8">
        <f t="shared" si="0"/>
        <v>148.30000000000001</v>
      </c>
      <c r="AB9" s="7" t="s">
        <v>948</v>
      </c>
      <c r="AC9" s="2" t="s">
        <v>943</v>
      </c>
    </row>
    <row r="10" spans="1:29" s="2" customFormat="1" ht="31.5" customHeight="1" x14ac:dyDescent="0.25">
      <c r="A10" s="6">
        <v>6</v>
      </c>
      <c r="B10" s="7" t="s">
        <v>6</v>
      </c>
      <c r="C10" s="8">
        <v>281.98</v>
      </c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>
        <v>70.040000000000006</v>
      </c>
      <c r="U10" s="8"/>
      <c r="V10" s="8"/>
      <c r="W10" s="8"/>
      <c r="X10" s="8"/>
      <c r="Y10" s="8"/>
      <c r="Z10" s="8">
        <v>18.18</v>
      </c>
      <c r="AA10" s="8">
        <f t="shared" si="0"/>
        <v>370.20000000000005</v>
      </c>
      <c r="AB10" s="7" t="s">
        <v>949</v>
      </c>
      <c r="AC10" s="2" t="s">
        <v>943</v>
      </c>
    </row>
    <row r="11" spans="1:29" s="2" customFormat="1" ht="31.5" customHeight="1" x14ac:dyDescent="0.25">
      <c r="A11" s="6">
        <v>7</v>
      </c>
      <c r="B11" s="7" t="s">
        <v>7</v>
      </c>
      <c r="C11" s="8">
        <v>6703.43</v>
      </c>
      <c r="D11" s="8">
        <v>2021.06</v>
      </c>
      <c r="E11" s="8">
        <v>5308.68</v>
      </c>
      <c r="F11" s="8"/>
      <c r="G11" s="8"/>
      <c r="H11" s="8"/>
      <c r="I11" s="8"/>
      <c r="J11" s="8"/>
      <c r="K11" s="8"/>
      <c r="L11" s="8"/>
      <c r="M11" s="8"/>
      <c r="N11" s="8"/>
      <c r="O11" s="8"/>
      <c r="P11" s="8">
        <v>2534.87</v>
      </c>
      <c r="Q11" s="8"/>
      <c r="R11" s="8"/>
      <c r="S11" s="8"/>
      <c r="T11" s="8">
        <v>101.4</v>
      </c>
      <c r="U11" s="8"/>
      <c r="V11" s="8"/>
      <c r="W11" s="8"/>
      <c r="X11" s="8"/>
      <c r="Y11" s="8"/>
      <c r="Z11" s="8">
        <v>2932.96</v>
      </c>
      <c r="AA11" s="8">
        <f t="shared" si="0"/>
        <v>19602.400000000001</v>
      </c>
      <c r="AB11" s="7" t="s">
        <v>950</v>
      </c>
      <c r="AC11" s="2" t="s">
        <v>943</v>
      </c>
    </row>
    <row r="12" spans="1:29" s="2" customFormat="1" ht="31.5" customHeight="1" x14ac:dyDescent="0.25">
      <c r="A12" s="6">
        <v>8</v>
      </c>
      <c r="B12" s="7" t="s">
        <v>8</v>
      </c>
      <c r="C12" s="8">
        <v>3828.93</v>
      </c>
      <c r="D12" s="8"/>
      <c r="E12" s="8">
        <v>12.74</v>
      </c>
      <c r="F12" s="8"/>
      <c r="G12" s="8"/>
      <c r="H12" s="8"/>
      <c r="I12" s="8"/>
      <c r="J12" s="8"/>
      <c r="K12" s="8"/>
      <c r="L12" s="8"/>
      <c r="M12" s="8"/>
      <c r="N12" s="8"/>
      <c r="O12" s="8"/>
      <c r="P12" s="8">
        <v>409.07</v>
      </c>
      <c r="Q12" s="8"/>
      <c r="R12" s="8"/>
      <c r="S12" s="8"/>
      <c r="T12" s="8"/>
      <c r="U12" s="8"/>
      <c r="V12" s="8"/>
      <c r="W12" s="8"/>
      <c r="X12" s="8"/>
      <c r="Y12" s="8"/>
      <c r="Z12" s="8">
        <v>170.46</v>
      </c>
      <c r="AA12" s="8">
        <f t="shared" si="0"/>
        <v>4421.2</v>
      </c>
      <c r="AB12" s="7" t="s">
        <v>951</v>
      </c>
      <c r="AC12" s="2" t="s">
        <v>943</v>
      </c>
    </row>
    <row r="13" spans="1:29" s="2" customFormat="1" ht="31.5" customHeight="1" x14ac:dyDescent="0.25">
      <c r="A13" s="6">
        <v>9</v>
      </c>
      <c r="B13" s="7" t="s">
        <v>9</v>
      </c>
      <c r="C13" s="8">
        <v>1054</v>
      </c>
      <c r="D13" s="8"/>
      <c r="E13" s="8"/>
      <c r="F13" s="8"/>
      <c r="G13" s="8"/>
      <c r="H13" s="10" t="s">
        <v>67</v>
      </c>
      <c r="I13" s="10"/>
      <c r="J13" s="8"/>
      <c r="K13" s="8"/>
      <c r="L13" s="8"/>
      <c r="M13" s="8"/>
      <c r="N13" s="8"/>
      <c r="O13" s="8">
        <v>248.04</v>
      </c>
      <c r="P13" s="8"/>
      <c r="Q13" s="8"/>
      <c r="R13" s="8"/>
      <c r="S13" s="8"/>
      <c r="T13" s="8">
        <v>2917.11</v>
      </c>
      <c r="U13" s="8">
        <v>1348.15</v>
      </c>
      <c r="V13" s="8"/>
      <c r="W13" s="8"/>
      <c r="X13" s="8"/>
      <c r="Y13" s="8"/>
      <c r="Z13" s="8"/>
      <c r="AA13" s="8">
        <f t="shared" si="0"/>
        <v>5567.2999999999993</v>
      </c>
      <c r="AB13" s="7" t="s">
        <v>952</v>
      </c>
      <c r="AC13" s="2" t="s">
        <v>943</v>
      </c>
    </row>
    <row r="14" spans="1:29" s="2" customFormat="1" ht="31.5" customHeight="1" x14ac:dyDescent="0.25">
      <c r="A14" s="6">
        <v>10</v>
      </c>
      <c r="B14" s="7" t="s">
        <v>10</v>
      </c>
      <c r="C14" s="8">
        <v>11869.76</v>
      </c>
      <c r="D14" s="8"/>
      <c r="E14" s="8"/>
      <c r="F14" s="8"/>
      <c r="G14" s="8"/>
      <c r="H14" s="8">
        <v>60.14</v>
      </c>
      <c r="I14" s="8"/>
      <c r="J14" s="8">
        <v>103.84</v>
      </c>
      <c r="K14" s="8"/>
      <c r="L14" s="8"/>
      <c r="M14" s="8"/>
      <c r="N14" s="8"/>
      <c r="O14" s="8">
        <v>850.6</v>
      </c>
      <c r="P14" s="8"/>
      <c r="Q14" s="8"/>
      <c r="R14" s="8">
        <v>113.7</v>
      </c>
      <c r="S14" s="8"/>
      <c r="T14" s="8" t="s">
        <v>67</v>
      </c>
      <c r="U14" s="8">
        <v>9225.56</v>
      </c>
      <c r="V14" s="8"/>
      <c r="W14" s="8"/>
      <c r="X14" s="8"/>
      <c r="Y14" s="8"/>
      <c r="Z14" s="8" t="s">
        <v>67</v>
      </c>
      <c r="AA14" s="8">
        <f t="shared" si="0"/>
        <v>22223.599999999999</v>
      </c>
      <c r="AB14" s="7" t="s">
        <v>953</v>
      </c>
      <c r="AC14" s="2" t="s">
        <v>943</v>
      </c>
    </row>
    <row r="15" spans="1:29" s="2" customFormat="1" ht="31.5" customHeight="1" x14ac:dyDescent="0.25">
      <c r="A15" s="6">
        <v>11</v>
      </c>
      <c r="B15" s="7" t="s">
        <v>12</v>
      </c>
      <c r="C15" s="8">
        <v>1825.54</v>
      </c>
      <c r="D15" s="8">
        <v>913.21</v>
      </c>
      <c r="E15" s="8">
        <v>6685.43</v>
      </c>
      <c r="F15" s="8">
        <v>263.3</v>
      </c>
      <c r="G15" s="8"/>
      <c r="H15" s="8"/>
      <c r="I15" s="8">
        <v>4446.7700000000004</v>
      </c>
      <c r="J15" s="8"/>
      <c r="K15" s="8"/>
      <c r="L15" s="8"/>
      <c r="M15" s="8"/>
      <c r="N15" s="8"/>
      <c r="O15" s="8"/>
      <c r="P15" s="8"/>
      <c r="Q15" s="8"/>
      <c r="R15" s="8"/>
      <c r="S15" s="8"/>
      <c r="T15" s="8">
        <v>4344.9799999999996</v>
      </c>
      <c r="U15" s="8"/>
      <c r="V15" s="8">
        <v>355.61</v>
      </c>
      <c r="W15" s="8"/>
      <c r="X15" s="8"/>
      <c r="Y15" s="8"/>
      <c r="Z15" s="8">
        <v>344.26</v>
      </c>
      <c r="AA15" s="8">
        <f t="shared" si="0"/>
        <v>19179.099999999999</v>
      </c>
      <c r="AB15" s="7" t="s">
        <v>954</v>
      </c>
      <c r="AC15" s="2" t="s">
        <v>943</v>
      </c>
    </row>
    <row r="16" spans="1:29" s="2" customFormat="1" ht="31.5" customHeight="1" x14ac:dyDescent="0.25">
      <c r="A16" s="6">
        <v>12</v>
      </c>
      <c r="B16" s="7" t="s">
        <v>70</v>
      </c>
      <c r="C16" s="8">
        <v>315.16000000000003</v>
      </c>
      <c r="D16" s="8">
        <v>191.2</v>
      </c>
      <c r="E16" s="8"/>
      <c r="F16" s="8"/>
      <c r="G16" s="8"/>
      <c r="H16" s="8"/>
      <c r="I16" s="8">
        <v>955.16</v>
      </c>
      <c r="J16" s="8"/>
      <c r="K16" s="8"/>
      <c r="L16" s="8"/>
      <c r="M16" s="8"/>
      <c r="N16" s="8"/>
      <c r="O16" s="8"/>
      <c r="P16" s="8"/>
      <c r="Q16" s="8"/>
      <c r="R16" s="8"/>
      <c r="S16" s="8"/>
      <c r="T16" s="8">
        <v>2044.9</v>
      </c>
      <c r="U16" s="8">
        <v>202.88</v>
      </c>
      <c r="V16" s="8"/>
      <c r="W16" s="8"/>
      <c r="X16" s="8"/>
      <c r="Y16" s="8"/>
      <c r="Z16" s="8">
        <v>177</v>
      </c>
      <c r="AA16" s="8">
        <f t="shared" si="0"/>
        <v>3886.3</v>
      </c>
      <c r="AB16" s="7" t="s">
        <v>955</v>
      </c>
      <c r="AC16" s="2" t="s">
        <v>943</v>
      </c>
    </row>
    <row r="17" spans="1:29" s="2" customFormat="1" ht="31.5" customHeight="1" x14ac:dyDescent="0.25">
      <c r="A17" s="6">
        <v>13</v>
      </c>
      <c r="B17" s="7" t="s">
        <v>407</v>
      </c>
      <c r="C17" s="8">
        <v>11867.72</v>
      </c>
      <c r="D17" s="8"/>
      <c r="E17" s="8">
        <v>15203.57</v>
      </c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>
        <v>16601.28</v>
      </c>
      <c r="U17" s="8">
        <v>13.51</v>
      </c>
      <c r="V17" s="8"/>
      <c r="W17" s="8"/>
      <c r="X17" s="8"/>
      <c r="Y17" s="8"/>
      <c r="Z17" s="8">
        <v>658.52</v>
      </c>
      <c r="AA17" s="8">
        <f t="shared" si="0"/>
        <v>44344.6</v>
      </c>
      <c r="AB17" s="7" t="s">
        <v>956</v>
      </c>
      <c r="AC17" s="2" t="s">
        <v>943</v>
      </c>
    </row>
    <row r="18" spans="1:29" s="2" customFormat="1" ht="31.5" customHeight="1" x14ac:dyDescent="0.25">
      <c r="A18" s="6">
        <v>14</v>
      </c>
      <c r="B18" s="7" t="s">
        <v>14</v>
      </c>
      <c r="C18" s="8">
        <v>8577.24</v>
      </c>
      <c r="D18" s="8"/>
      <c r="E18" s="8">
        <v>15423.78</v>
      </c>
      <c r="F18" s="8">
        <v>276.72000000000003</v>
      </c>
      <c r="G18" s="8"/>
      <c r="H18" s="8"/>
      <c r="I18" s="8">
        <v>64.05</v>
      </c>
      <c r="J18" s="8"/>
      <c r="K18" s="8"/>
      <c r="L18" s="8"/>
      <c r="M18" s="8"/>
      <c r="N18" s="8"/>
      <c r="O18" s="8"/>
      <c r="P18" s="8"/>
      <c r="Q18" s="8"/>
      <c r="R18" s="8"/>
      <c r="S18" s="8"/>
      <c r="T18" s="8">
        <v>4302.8599999999997</v>
      </c>
      <c r="U18" s="8">
        <v>274.75</v>
      </c>
      <c r="V18" s="8"/>
      <c r="W18" s="8"/>
      <c r="X18" s="8"/>
      <c r="Y18" s="8"/>
      <c r="Z18" s="8">
        <v>1844.6</v>
      </c>
      <c r="AA18" s="8">
        <f t="shared" si="0"/>
        <v>30764</v>
      </c>
      <c r="AB18" s="7" t="s">
        <v>957</v>
      </c>
      <c r="AC18" s="2" t="s">
        <v>943</v>
      </c>
    </row>
    <row r="19" spans="1:29" s="2" customFormat="1" ht="31.5" customHeight="1" x14ac:dyDescent="0.25">
      <c r="A19" s="6">
        <v>15</v>
      </c>
      <c r="B19" s="7" t="s">
        <v>15</v>
      </c>
      <c r="C19" s="8">
        <v>318.04000000000002</v>
      </c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>
        <v>428.44</v>
      </c>
      <c r="R19" s="8"/>
      <c r="S19" s="8"/>
      <c r="T19" s="8">
        <v>1432.4</v>
      </c>
      <c r="U19" s="8">
        <v>3.9</v>
      </c>
      <c r="V19" s="8"/>
      <c r="W19" s="8"/>
      <c r="X19" s="8"/>
      <c r="Y19" s="8"/>
      <c r="Z19" s="8">
        <v>49.92</v>
      </c>
      <c r="AA19" s="8">
        <f t="shared" si="0"/>
        <v>2232.7000000000003</v>
      </c>
      <c r="AB19" s="7" t="s">
        <v>958</v>
      </c>
      <c r="AC19" s="2" t="s">
        <v>943</v>
      </c>
    </row>
    <row r="20" spans="1:29" s="2" customFormat="1" ht="31.5" customHeight="1" x14ac:dyDescent="0.25">
      <c r="A20" s="6">
        <v>16</v>
      </c>
      <c r="B20" s="7" t="s">
        <v>16</v>
      </c>
      <c r="C20" s="8">
        <v>167.62</v>
      </c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>
        <v>2075.2800000000002</v>
      </c>
      <c r="U20" s="8"/>
      <c r="V20" s="8"/>
      <c r="W20" s="8"/>
      <c r="X20" s="8"/>
      <c r="Y20" s="8"/>
      <c r="Z20" s="8"/>
      <c r="AA20" s="8">
        <f t="shared" si="0"/>
        <v>2242.9</v>
      </c>
      <c r="AB20" s="7" t="s">
        <v>959</v>
      </c>
      <c r="AC20" s="2" t="s">
        <v>943</v>
      </c>
    </row>
    <row r="21" spans="1:29" s="2" customFormat="1" ht="31.5" customHeight="1" x14ac:dyDescent="0.25">
      <c r="A21" s="6">
        <v>17</v>
      </c>
      <c r="B21" s="7" t="s">
        <v>17</v>
      </c>
      <c r="C21" s="8">
        <v>107.3</v>
      </c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>
        <v>1840.44</v>
      </c>
      <c r="U21" s="8"/>
      <c r="V21" s="8"/>
      <c r="W21" s="8"/>
      <c r="X21" s="8"/>
      <c r="Y21" s="8"/>
      <c r="Z21" s="8">
        <v>160.36000000000001</v>
      </c>
      <c r="AA21" s="8">
        <f t="shared" si="0"/>
        <v>2108.1</v>
      </c>
      <c r="AB21" s="7" t="s">
        <v>960</v>
      </c>
      <c r="AC21" s="2" t="s">
        <v>943</v>
      </c>
    </row>
    <row r="22" spans="1:29" s="2" customFormat="1" ht="31.5" customHeight="1" x14ac:dyDescent="0.25">
      <c r="A22" s="6">
        <v>18</v>
      </c>
      <c r="B22" s="7" t="s">
        <v>18</v>
      </c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>
        <v>1604.44</v>
      </c>
      <c r="U22" s="8"/>
      <c r="V22" s="8"/>
      <c r="W22" s="8"/>
      <c r="X22" s="8"/>
      <c r="Y22" s="8"/>
      <c r="Z22" s="8">
        <v>53.46</v>
      </c>
      <c r="AA22" s="8">
        <f t="shared" si="0"/>
        <v>1657.9</v>
      </c>
      <c r="AB22" s="7" t="s">
        <v>961</v>
      </c>
      <c r="AC22" s="2" t="s">
        <v>943</v>
      </c>
    </row>
    <row r="23" spans="1:29" s="2" customFormat="1" ht="31.5" customHeight="1" x14ac:dyDescent="0.25">
      <c r="A23" s="6">
        <v>19</v>
      </c>
      <c r="B23" s="7" t="s">
        <v>19</v>
      </c>
      <c r="C23" s="8">
        <v>4527.71</v>
      </c>
      <c r="D23" s="8">
        <v>2214.89</v>
      </c>
      <c r="E23" s="8">
        <v>908.3</v>
      </c>
      <c r="F23" s="8"/>
      <c r="G23" s="8"/>
      <c r="H23" s="8"/>
      <c r="I23" s="8">
        <v>1960.63</v>
      </c>
      <c r="J23" s="8"/>
      <c r="K23" s="8"/>
      <c r="L23" s="8"/>
      <c r="M23" s="8"/>
      <c r="N23" s="8"/>
      <c r="O23" s="8"/>
      <c r="P23" s="8"/>
      <c r="Q23" s="8">
        <v>1372.06</v>
      </c>
      <c r="R23" s="8"/>
      <c r="S23" s="8"/>
      <c r="T23" s="8">
        <v>3948.85</v>
      </c>
      <c r="U23" s="8"/>
      <c r="V23" s="8"/>
      <c r="W23" s="8"/>
      <c r="X23" s="8"/>
      <c r="Y23" s="8"/>
      <c r="Z23" s="8">
        <v>638.26</v>
      </c>
      <c r="AA23" s="8">
        <f t="shared" si="0"/>
        <v>15570.7</v>
      </c>
      <c r="AB23" s="7" t="s">
        <v>962</v>
      </c>
      <c r="AC23" s="2" t="s">
        <v>943</v>
      </c>
    </row>
    <row r="24" spans="1:29" s="2" customFormat="1" ht="31.5" customHeight="1" x14ac:dyDescent="0.25">
      <c r="A24" s="6">
        <v>20</v>
      </c>
      <c r="B24" s="7" t="s">
        <v>20</v>
      </c>
      <c r="C24" s="8">
        <v>3897.48</v>
      </c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>
        <v>957.51</v>
      </c>
      <c r="Q24" s="8">
        <v>131.81</v>
      </c>
      <c r="R24" s="8"/>
      <c r="S24" s="8"/>
      <c r="T24" s="8"/>
      <c r="U24" s="8"/>
      <c r="V24" s="8"/>
      <c r="W24" s="8"/>
      <c r="X24" s="8"/>
      <c r="Y24" s="8"/>
      <c r="Z24" s="8">
        <v>49.4</v>
      </c>
      <c r="AA24" s="8">
        <f t="shared" si="0"/>
        <v>5036.2</v>
      </c>
      <c r="AB24" s="7" t="s">
        <v>963</v>
      </c>
      <c r="AC24" s="2" t="s">
        <v>943</v>
      </c>
    </row>
    <row r="25" spans="1:29" s="2" customFormat="1" ht="31.5" customHeight="1" x14ac:dyDescent="0.25">
      <c r="A25" s="6">
        <v>21</v>
      </c>
      <c r="B25" s="7" t="s">
        <v>21</v>
      </c>
      <c r="C25" s="8">
        <v>6992.47</v>
      </c>
      <c r="D25" s="8"/>
      <c r="E25" s="8">
        <v>1678.12</v>
      </c>
      <c r="F25" s="8"/>
      <c r="G25" s="8"/>
      <c r="H25" s="8"/>
      <c r="I25" s="8"/>
      <c r="J25" s="8"/>
      <c r="K25" s="8">
        <v>36.92</v>
      </c>
      <c r="L25" s="8">
        <v>49.08</v>
      </c>
      <c r="M25" s="8"/>
      <c r="N25" s="8"/>
      <c r="O25" s="8"/>
      <c r="P25" s="8">
        <v>22381.95</v>
      </c>
      <c r="Q25" s="8"/>
      <c r="R25" s="8"/>
      <c r="S25" s="8"/>
      <c r="T25" s="8">
        <v>588.22</v>
      </c>
      <c r="U25" s="8">
        <v>1656.6</v>
      </c>
      <c r="V25" s="8"/>
      <c r="W25" s="8"/>
      <c r="X25" s="8"/>
      <c r="Y25" s="8">
        <v>837.46</v>
      </c>
      <c r="Z25" s="8">
        <v>2586.2199999999998</v>
      </c>
      <c r="AA25" s="8">
        <f t="shared" si="0"/>
        <v>36807.040000000001</v>
      </c>
      <c r="AB25" s="7" t="s">
        <v>964</v>
      </c>
      <c r="AC25" s="2" t="s">
        <v>943</v>
      </c>
    </row>
    <row r="26" spans="1:29" s="2" customFormat="1" ht="31.5" customHeight="1" x14ac:dyDescent="0.25">
      <c r="A26" s="6">
        <v>22</v>
      </c>
      <c r="B26" s="7" t="s">
        <v>22</v>
      </c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>
        <v>101.4</v>
      </c>
      <c r="P26" s="8"/>
      <c r="Q26" s="8"/>
      <c r="R26" s="8"/>
      <c r="S26" s="8"/>
      <c r="T26" s="8">
        <v>523.16</v>
      </c>
      <c r="U26" s="8"/>
      <c r="V26" s="8"/>
      <c r="W26" s="8">
        <v>78.34</v>
      </c>
      <c r="X26" s="8"/>
      <c r="Y26" s="8"/>
      <c r="Z26" s="8">
        <v>6.7</v>
      </c>
      <c r="AA26" s="8">
        <f t="shared" si="0"/>
        <v>709.6</v>
      </c>
      <c r="AB26" s="7" t="s">
        <v>965</v>
      </c>
      <c r="AC26" s="2" t="s">
        <v>943</v>
      </c>
    </row>
    <row r="27" spans="1:29" s="2" customFormat="1" ht="31.5" customHeight="1" x14ac:dyDescent="0.25">
      <c r="A27" s="6">
        <v>23</v>
      </c>
      <c r="B27" s="7" t="s">
        <v>23</v>
      </c>
      <c r="C27" s="8">
        <v>704.44</v>
      </c>
      <c r="D27" s="8">
        <v>178.64</v>
      </c>
      <c r="E27" s="8">
        <v>2334.7399999999998</v>
      </c>
      <c r="F27" s="8"/>
      <c r="G27" s="8"/>
      <c r="H27" s="8"/>
      <c r="I27" s="8">
        <v>1934.27</v>
      </c>
      <c r="J27" s="8"/>
      <c r="K27" s="8"/>
      <c r="L27" s="8"/>
      <c r="M27" s="8"/>
      <c r="N27" s="8"/>
      <c r="O27" s="8"/>
      <c r="P27" s="8"/>
      <c r="Q27" s="8"/>
      <c r="R27" s="8"/>
      <c r="S27" s="8"/>
      <c r="T27" s="8">
        <v>7009.01</v>
      </c>
      <c r="U27" s="8">
        <v>73.209999999999994</v>
      </c>
      <c r="V27" s="8">
        <v>474.57</v>
      </c>
      <c r="W27" s="8"/>
      <c r="X27" s="8"/>
      <c r="Y27" s="8"/>
      <c r="Z27" s="8">
        <v>296.92</v>
      </c>
      <c r="AA27" s="8">
        <f t="shared" si="0"/>
        <v>13005.8</v>
      </c>
      <c r="AB27" s="7" t="s">
        <v>966</v>
      </c>
      <c r="AC27" s="2" t="s">
        <v>943</v>
      </c>
    </row>
    <row r="28" spans="1:29" s="2" customFormat="1" ht="31.5" customHeight="1" x14ac:dyDescent="0.25">
      <c r="A28" s="6">
        <v>24</v>
      </c>
      <c r="B28" s="7" t="s">
        <v>25</v>
      </c>
      <c r="C28" s="8">
        <v>243.08</v>
      </c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>
        <v>90.92</v>
      </c>
      <c r="R28" s="8"/>
      <c r="S28" s="8">
        <v>2.4</v>
      </c>
      <c r="T28" s="8">
        <v>706.69</v>
      </c>
      <c r="U28" s="8"/>
      <c r="V28" s="8"/>
      <c r="W28" s="8"/>
      <c r="X28" s="8"/>
      <c r="Y28" s="8"/>
      <c r="Z28" s="8">
        <v>5.51</v>
      </c>
      <c r="AA28" s="8">
        <f t="shared" si="0"/>
        <v>1048.6000000000001</v>
      </c>
      <c r="AB28" s="7" t="s">
        <v>967</v>
      </c>
      <c r="AC28" s="2" t="s">
        <v>943</v>
      </c>
    </row>
    <row r="29" spans="1:29" s="2" customFormat="1" ht="31.5" customHeight="1" x14ac:dyDescent="0.25">
      <c r="A29" s="6">
        <v>25</v>
      </c>
      <c r="B29" s="7" t="s">
        <v>408</v>
      </c>
      <c r="C29" s="8">
        <v>23089.58</v>
      </c>
      <c r="D29" s="8"/>
      <c r="E29" s="8">
        <v>1494.46</v>
      </c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>
        <v>3926.97</v>
      </c>
      <c r="U29" s="8"/>
      <c r="V29" s="8"/>
      <c r="W29" s="8">
        <v>83.01</v>
      </c>
      <c r="X29" s="8"/>
      <c r="Y29" s="8"/>
      <c r="Z29" s="8">
        <v>847.08</v>
      </c>
      <c r="AA29" s="8">
        <f t="shared" si="0"/>
        <v>29441.100000000002</v>
      </c>
      <c r="AB29" s="7" t="s">
        <v>968</v>
      </c>
      <c r="AC29" s="2" t="s">
        <v>943</v>
      </c>
    </row>
    <row r="30" spans="1:29" s="2" customFormat="1" ht="31.5" customHeight="1" x14ac:dyDescent="0.25">
      <c r="A30" s="6">
        <v>26</v>
      </c>
      <c r="B30" s="7" t="s">
        <v>28</v>
      </c>
      <c r="C30" s="8">
        <v>3247.43</v>
      </c>
      <c r="D30" s="8">
        <v>3369.4</v>
      </c>
      <c r="E30" s="8"/>
      <c r="F30" s="8"/>
      <c r="G30" s="8"/>
      <c r="H30" s="8"/>
      <c r="I30" s="8">
        <v>1727.96</v>
      </c>
      <c r="J30" s="8"/>
      <c r="K30" s="8"/>
      <c r="L30" s="8"/>
      <c r="M30" s="8"/>
      <c r="N30" s="8"/>
      <c r="O30" s="8"/>
      <c r="P30" s="8"/>
      <c r="Q30" s="8">
        <v>238.54</v>
      </c>
      <c r="R30" s="8"/>
      <c r="S30" s="8"/>
      <c r="T30" s="8"/>
      <c r="U30" s="8">
        <v>18.2</v>
      </c>
      <c r="V30" s="8"/>
      <c r="W30" s="8"/>
      <c r="X30" s="8"/>
      <c r="Y30" s="8"/>
      <c r="Z30" s="8">
        <v>273.67</v>
      </c>
      <c r="AA30" s="8">
        <f t="shared" si="0"/>
        <v>8875.2000000000025</v>
      </c>
      <c r="AB30" s="7" t="s">
        <v>969</v>
      </c>
      <c r="AC30" s="2" t="s">
        <v>943</v>
      </c>
    </row>
    <row r="31" spans="1:29" s="2" customFormat="1" ht="31.5" customHeight="1" x14ac:dyDescent="0.25">
      <c r="A31" s="6">
        <v>27</v>
      </c>
      <c r="B31" s="534" t="s">
        <v>33</v>
      </c>
      <c r="C31" s="8">
        <v>197</v>
      </c>
      <c r="D31" s="8">
        <v>362.7</v>
      </c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>
        <v>89.57</v>
      </c>
      <c r="U31" s="8"/>
      <c r="V31" s="8"/>
      <c r="W31" s="8"/>
      <c r="X31" s="8">
        <v>114.46</v>
      </c>
      <c r="Y31" s="8"/>
      <c r="Z31" s="8">
        <v>61.17</v>
      </c>
      <c r="AA31" s="8">
        <f t="shared" si="0"/>
        <v>824.9</v>
      </c>
      <c r="AB31" s="11" t="s">
        <v>1545</v>
      </c>
      <c r="AC31" s="2" t="s">
        <v>943</v>
      </c>
    </row>
    <row r="32" spans="1:29" s="2" customFormat="1" ht="31.5" customHeight="1" x14ac:dyDescent="0.25">
      <c r="A32" s="6">
        <v>28</v>
      </c>
      <c r="B32" s="7" t="s">
        <v>30</v>
      </c>
      <c r="C32" s="8"/>
      <c r="D32" s="8">
        <v>2.4929999999999999</v>
      </c>
      <c r="E32" s="8"/>
      <c r="F32" s="8"/>
      <c r="G32" s="8"/>
      <c r="H32" s="8"/>
      <c r="I32" s="8"/>
      <c r="J32" s="8"/>
      <c r="K32" s="8"/>
      <c r="L32" s="8">
        <v>4.5999999999999999E-2</v>
      </c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>
        <v>0.56299999999999994</v>
      </c>
      <c r="Z32" s="8">
        <v>9.8000000000000004E-2</v>
      </c>
      <c r="AA32" s="8">
        <f t="shared" si="0"/>
        <v>3.1999999999999993</v>
      </c>
      <c r="AB32" s="7" t="s">
        <v>970</v>
      </c>
      <c r="AC32" s="2" t="s">
        <v>943</v>
      </c>
    </row>
    <row r="33" spans="1:29" s="2" customFormat="1" ht="31.5" customHeight="1" x14ac:dyDescent="0.25">
      <c r="A33" s="6">
        <v>29</v>
      </c>
      <c r="B33" s="7" t="s">
        <v>567</v>
      </c>
      <c r="C33" s="8">
        <v>11.3102</v>
      </c>
      <c r="D33" s="8">
        <v>10.5336</v>
      </c>
      <c r="E33" s="8">
        <v>14.6052</v>
      </c>
      <c r="F33" s="8"/>
      <c r="G33" s="8">
        <v>0.92</v>
      </c>
      <c r="H33" s="8"/>
      <c r="I33" s="8">
        <v>1.3176000000000001</v>
      </c>
      <c r="J33" s="8"/>
      <c r="K33" s="8"/>
      <c r="L33" s="8"/>
      <c r="M33" s="8">
        <v>0.09</v>
      </c>
      <c r="N33" s="8">
        <v>0.2</v>
      </c>
      <c r="O33" s="8"/>
      <c r="P33" s="8"/>
      <c r="Q33" s="8"/>
      <c r="R33" s="8"/>
      <c r="S33" s="8"/>
      <c r="T33" s="8">
        <v>0.74399999999999999</v>
      </c>
      <c r="U33" s="8"/>
      <c r="V33" s="8"/>
      <c r="W33" s="8"/>
      <c r="X33" s="8"/>
      <c r="Y33" s="8"/>
      <c r="Z33" s="8">
        <v>9.48</v>
      </c>
      <c r="AA33" s="8">
        <f>SUM(C33:Z33)</f>
        <v>49.200600000000009</v>
      </c>
      <c r="AB33" s="11" t="s">
        <v>971</v>
      </c>
      <c r="AC33" s="2" t="s">
        <v>943</v>
      </c>
    </row>
    <row r="34" spans="1:29" s="2" customFormat="1" ht="18.75" x14ac:dyDescent="0.25">
      <c r="A34" s="12" t="s">
        <v>409</v>
      </c>
      <c r="B34" s="12"/>
      <c r="C34" s="12"/>
      <c r="D34" s="12"/>
      <c r="E34" s="12"/>
      <c r="F34" s="12"/>
      <c r="G34" s="12"/>
      <c r="H34" s="12"/>
      <c r="I34" s="12"/>
      <c r="J34" s="12" t="s">
        <v>926</v>
      </c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 t="s">
        <v>410</v>
      </c>
      <c r="V34" s="12"/>
      <c r="W34" s="12"/>
      <c r="X34" s="12"/>
      <c r="Y34" s="12"/>
      <c r="Z34" s="12"/>
      <c r="AA34" s="12"/>
      <c r="AB34" s="1"/>
      <c r="AC34" s="2" t="s">
        <v>943</v>
      </c>
    </row>
    <row r="35" spans="1:29" s="2" customFormat="1" ht="18.75" x14ac:dyDescent="0.25"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3"/>
      <c r="V35" s="12"/>
      <c r="W35" s="12"/>
      <c r="X35" s="12"/>
      <c r="Y35" s="12"/>
      <c r="Z35" s="12"/>
      <c r="AA35" s="12"/>
      <c r="AB35" s="1"/>
      <c r="AC35" s="2" t="s">
        <v>943</v>
      </c>
    </row>
    <row r="36" spans="1:29" ht="15" x14ac:dyDescent="0.25">
      <c r="A36" s="1"/>
      <c r="B36" s="12"/>
    </row>
    <row r="37" spans="1:29" ht="19.5" x14ac:dyDescent="0.25">
      <c r="A37" s="1"/>
      <c r="B37" s="14"/>
      <c r="C37" s="14"/>
      <c r="D37" s="14"/>
      <c r="E37" s="14"/>
      <c r="F37" s="14"/>
      <c r="G37" s="14"/>
      <c r="H37" s="14"/>
      <c r="I37" s="14"/>
      <c r="J37" s="14"/>
      <c r="K37" s="1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</row>
  </sheetData>
  <sortState ref="B4:AC32">
    <sortCondition ref="AC4:AC32"/>
    <sortCondition ref="B4:B32"/>
  </sortState>
  <mergeCells count="6">
    <mergeCell ref="A1:AB1"/>
    <mergeCell ref="AB3:AB4"/>
    <mergeCell ref="A3:A4"/>
    <mergeCell ref="B3:B4"/>
    <mergeCell ref="C3:AA3"/>
    <mergeCell ref="A2:AB2"/>
  </mergeCells>
  <printOptions horizontalCentered="1"/>
  <pageMargins left="0.39305555555555599" right="0.44" top="0.71" bottom="0.5" header="0.31458333333333299" footer="0.31458333333333299"/>
  <pageSetup scale="4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8"/>
  <sheetViews>
    <sheetView view="pageBreakPreview" topLeftCell="A37" zoomScaleNormal="90" zoomScaleSheetLayoutView="100" workbookViewId="0">
      <selection sqref="A1:J1"/>
    </sheetView>
  </sheetViews>
  <sheetFormatPr defaultRowHeight="12.75" x14ac:dyDescent="0.25"/>
  <cols>
    <col min="1" max="1" width="6.42578125" style="357" customWidth="1"/>
    <col min="2" max="2" width="18.140625" style="324" customWidth="1"/>
    <col min="3" max="3" width="6" style="357" customWidth="1"/>
    <col min="4" max="4" width="22.5703125" style="358" customWidth="1"/>
    <col min="5" max="5" width="15.42578125" style="357" customWidth="1"/>
    <col min="6" max="6" width="17" style="357" customWidth="1"/>
    <col min="7" max="7" width="18.140625" style="357" customWidth="1"/>
    <col min="8" max="8" width="13.42578125" style="324" customWidth="1"/>
    <col min="9" max="9" width="6.7109375" style="324" hidden="1" customWidth="1"/>
    <col min="10" max="10" width="23.28515625" style="324" customWidth="1"/>
    <col min="11" max="252" width="9.140625" style="324"/>
    <col min="253" max="253" width="4.7109375" style="324" customWidth="1"/>
    <col min="254" max="254" width="21.42578125" style="324" customWidth="1"/>
    <col min="255" max="255" width="4.85546875" style="324" customWidth="1"/>
    <col min="256" max="257" width="22.140625" style="324" customWidth="1"/>
    <col min="258" max="258" width="17.85546875" style="324" customWidth="1"/>
    <col min="259" max="260" width="14.140625" style="324" customWidth="1"/>
    <col min="261" max="261" width="12.42578125" style="324" bestFit="1" customWidth="1"/>
    <col min="262" max="508" width="9.140625" style="324"/>
    <col min="509" max="509" width="4.7109375" style="324" customWidth="1"/>
    <col min="510" max="510" width="21.42578125" style="324" customWidth="1"/>
    <col min="511" max="511" width="4.85546875" style="324" customWidth="1"/>
    <col min="512" max="513" width="22.140625" style="324" customWidth="1"/>
    <col min="514" max="514" width="17.85546875" style="324" customWidth="1"/>
    <col min="515" max="516" width="14.140625" style="324" customWidth="1"/>
    <col min="517" max="517" width="12.42578125" style="324" bestFit="1" customWidth="1"/>
    <col min="518" max="764" width="9.140625" style="324"/>
    <col min="765" max="765" width="4.7109375" style="324" customWidth="1"/>
    <col min="766" max="766" width="21.42578125" style="324" customWidth="1"/>
    <col min="767" max="767" width="4.85546875" style="324" customWidth="1"/>
    <col min="768" max="769" width="22.140625" style="324" customWidth="1"/>
    <col min="770" max="770" width="17.85546875" style="324" customWidth="1"/>
    <col min="771" max="772" width="14.140625" style="324" customWidth="1"/>
    <col min="773" max="773" width="12.42578125" style="324" bestFit="1" customWidth="1"/>
    <col min="774" max="1020" width="9.140625" style="324"/>
    <col min="1021" max="1021" width="4.7109375" style="324" customWidth="1"/>
    <col min="1022" max="1022" width="21.42578125" style="324" customWidth="1"/>
    <col min="1023" max="1023" width="4.85546875" style="324" customWidth="1"/>
    <col min="1024" max="1025" width="22.140625" style="324" customWidth="1"/>
    <col min="1026" max="1026" width="17.85546875" style="324" customWidth="1"/>
    <col min="1027" max="1028" width="14.140625" style="324" customWidth="1"/>
    <col min="1029" max="1029" width="12.42578125" style="324" bestFit="1" customWidth="1"/>
    <col min="1030" max="1276" width="9.140625" style="324"/>
    <col min="1277" max="1277" width="4.7109375" style="324" customWidth="1"/>
    <col min="1278" max="1278" width="21.42578125" style="324" customWidth="1"/>
    <col min="1279" max="1279" width="4.85546875" style="324" customWidth="1"/>
    <col min="1280" max="1281" width="22.140625" style="324" customWidth="1"/>
    <col min="1282" max="1282" width="17.85546875" style="324" customWidth="1"/>
    <col min="1283" max="1284" width="14.140625" style="324" customWidth="1"/>
    <col min="1285" max="1285" width="12.42578125" style="324" bestFit="1" customWidth="1"/>
    <col min="1286" max="1532" width="9.140625" style="324"/>
    <col min="1533" max="1533" width="4.7109375" style="324" customWidth="1"/>
    <col min="1534" max="1534" width="21.42578125" style="324" customWidth="1"/>
    <col min="1535" max="1535" width="4.85546875" style="324" customWidth="1"/>
    <col min="1536" max="1537" width="22.140625" style="324" customWidth="1"/>
    <col min="1538" max="1538" width="17.85546875" style="324" customWidth="1"/>
    <col min="1539" max="1540" width="14.140625" style="324" customWidth="1"/>
    <col min="1541" max="1541" width="12.42578125" style="324" bestFit="1" customWidth="1"/>
    <col min="1542" max="1788" width="9.140625" style="324"/>
    <col min="1789" max="1789" width="4.7109375" style="324" customWidth="1"/>
    <col min="1790" max="1790" width="21.42578125" style="324" customWidth="1"/>
    <col min="1791" max="1791" width="4.85546875" style="324" customWidth="1"/>
    <col min="1792" max="1793" width="22.140625" style="324" customWidth="1"/>
    <col min="1794" max="1794" width="17.85546875" style="324" customWidth="1"/>
    <col min="1795" max="1796" width="14.140625" style="324" customWidth="1"/>
    <col min="1797" max="1797" width="12.42578125" style="324" bestFit="1" customWidth="1"/>
    <col min="1798" max="2044" width="9.140625" style="324"/>
    <col min="2045" max="2045" width="4.7109375" style="324" customWidth="1"/>
    <col min="2046" max="2046" width="21.42578125" style="324" customWidth="1"/>
    <col min="2047" max="2047" width="4.85546875" style="324" customWidth="1"/>
    <col min="2048" max="2049" width="22.140625" style="324" customWidth="1"/>
    <col min="2050" max="2050" width="17.85546875" style="324" customWidth="1"/>
    <col min="2051" max="2052" width="14.140625" style="324" customWidth="1"/>
    <col min="2053" max="2053" width="12.42578125" style="324" bestFit="1" customWidth="1"/>
    <col min="2054" max="2300" width="9.140625" style="324"/>
    <col min="2301" max="2301" width="4.7109375" style="324" customWidth="1"/>
    <col min="2302" max="2302" width="21.42578125" style="324" customWidth="1"/>
    <col min="2303" max="2303" width="4.85546875" style="324" customWidth="1"/>
    <col min="2304" max="2305" width="22.140625" style="324" customWidth="1"/>
    <col min="2306" max="2306" width="17.85546875" style="324" customWidth="1"/>
    <col min="2307" max="2308" width="14.140625" style="324" customWidth="1"/>
    <col min="2309" max="2309" width="12.42578125" style="324" bestFit="1" customWidth="1"/>
    <col min="2310" max="2556" width="9.140625" style="324"/>
    <col min="2557" max="2557" width="4.7109375" style="324" customWidth="1"/>
    <col min="2558" max="2558" width="21.42578125" style="324" customWidth="1"/>
    <col min="2559" max="2559" width="4.85546875" style="324" customWidth="1"/>
    <col min="2560" max="2561" width="22.140625" style="324" customWidth="1"/>
    <col min="2562" max="2562" width="17.85546875" style="324" customWidth="1"/>
    <col min="2563" max="2564" width="14.140625" style="324" customWidth="1"/>
    <col min="2565" max="2565" width="12.42578125" style="324" bestFit="1" customWidth="1"/>
    <col min="2566" max="2812" width="9.140625" style="324"/>
    <col min="2813" max="2813" width="4.7109375" style="324" customWidth="1"/>
    <col min="2814" max="2814" width="21.42578125" style="324" customWidth="1"/>
    <col min="2815" max="2815" width="4.85546875" style="324" customWidth="1"/>
    <col min="2816" max="2817" width="22.140625" style="324" customWidth="1"/>
    <col min="2818" max="2818" width="17.85546875" style="324" customWidth="1"/>
    <col min="2819" max="2820" width="14.140625" style="324" customWidth="1"/>
    <col min="2821" max="2821" width="12.42578125" style="324" bestFit="1" customWidth="1"/>
    <col min="2822" max="3068" width="9.140625" style="324"/>
    <col min="3069" max="3069" width="4.7109375" style="324" customWidth="1"/>
    <col min="3070" max="3070" width="21.42578125" style="324" customWidth="1"/>
    <col min="3071" max="3071" width="4.85546875" style="324" customWidth="1"/>
    <col min="3072" max="3073" width="22.140625" style="324" customWidth="1"/>
    <col min="3074" max="3074" width="17.85546875" style="324" customWidth="1"/>
    <col min="3075" max="3076" width="14.140625" style="324" customWidth="1"/>
    <col min="3077" max="3077" width="12.42578125" style="324" bestFit="1" customWidth="1"/>
    <col min="3078" max="3324" width="9.140625" style="324"/>
    <col min="3325" max="3325" width="4.7109375" style="324" customWidth="1"/>
    <col min="3326" max="3326" width="21.42578125" style="324" customWidth="1"/>
    <col min="3327" max="3327" width="4.85546875" style="324" customWidth="1"/>
    <col min="3328" max="3329" width="22.140625" style="324" customWidth="1"/>
    <col min="3330" max="3330" width="17.85546875" style="324" customWidth="1"/>
    <col min="3331" max="3332" width="14.140625" style="324" customWidth="1"/>
    <col min="3333" max="3333" width="12.42578125" style="324" bestFit="1" customWidth="1"/>
    <col min="3334" max="3580" width="9.140625" style="324"/>
    <col min="3581" max="3581" width="4.7109375" style="324" customWidth="1"/>
    <col min="3582" max="3582" width="21.42578125" style="324" customWidth="1"/>
    <col min="3583" max="3583" width="4.85546875" style="324" customWidth="1"/>
    <col min="3584" max="3585" width="22.140625" style="324" customWidth="1"/>
    <col min="3586" max="3586" width="17.85546875" style="324" customWidth="1"/>
    <col min="3587" max="3588" width="14.140625" style="324" customWidth="1"/>
    <col min="3589" max="3589" width="12.42578125" style="324" bestFit="1" customWidth="1"/>
    <col min="3590" max="3836" width="9.140625" style="324"/>
    <col min="3837" max="3837" width="4.7109375" style="324" customWidth="1"/>
    <col min="3838" max="3838" width="21.42578125" style="324" customWidth="1"/>
    <col min="3839" max="3839" width="4.85546875" style="324" customWidth="1"/>
    <col min="3840" max="3841" width="22.140625" style="324" customWidth="1"/>
    <col min="3842" max="3842" width="17.85546875" style="324" customWidth="1"/>
    <col min="3843" max="3844" width="14.140625" style="324" customWidth="1"/>
    <col min="3845" max="3845" width="12.42578125" style="324" bestFit="1" customWidth="1"/>
    <col min="3846" max="4092" width="9.140625" style="324"/>
    <col min="4093" max="4093" width="4.7109375" style="324" customWidth="1"/>
    <col min="4094" max="4094" width="21.42578125" style="324" customWidth="1"/>
    <col min="4095" max="4095" width="4.85546875" style="324" customWidth="1"/>
    <col min="4096" max="4097" width="22.140625" style="324" customWidth="1"/>
    <col min="4098" max="4098" width="17.85546875" style="324" customWidth="1"/>
    <col min="4099" max="4100" width="14.140625" style="324" customWidth="1"/>
    <col min="4101" max="4101" width="12.42578125" style="324" bestFit="1" customWidth="1"/>
    <col min="4102" max="4348" width="9.140625" style="324"/>
    <col min="4349" max="4349" width="4.7109375" style="324" customWidth="1"/>
    <col min="4350" max="4350" width="21.42578125" style="324" customWidth="1"/>
    <col min="4351" max="4351" width="4.85546875" style="324" customWidth="1"/>
    <col min="4352" max="4353" width="22.140625" style="324" customWidth="1"/>
    <col min="4354" max="4354" width="17.85546875" style="324" customWidth="1"/>
    <col min="4355" max="4356" width="14.140625" style="324" customWidth="1"/>
    <col min="4357" max="4357" width="12.42578125" style="324" bestFit="1" customWidth="1"/>
    <col min="4358" max="4604" width="9.140625" style="324"/>
    <col min="4605" max="4605" width="4.7109375" style="324" customWidth="1"/>
    <col min="4606" max="4606" width="21.42578125" style="324" customWidth="1"/>
    <col min="4607" max="4607" width="4.85546875" style="324" customWidth="1"/>
    <col min="4608" max="4609" width="22.140625" style="324" customWidth="1"/>
    <col min="4610" max="4610" width="17.85546875" style="324" customWidth="1"/>
    <col min="4611" max="4612" width="14.140625" style="324" customWidth="1"/>
    <col min="4613" max="4613" width="12.42578125" style="324" bestFit="1" customWidth="1"/>
    <col min="4614" max="4860" width="9.140625" style="324"/>
    <col min="4861" max="4861" width="4.7109375" style="324" customWidth="1"/>
    <col min="4862" max="4862" width="21.42578125" style="324" customWidth="1"/>
    <col min="4863" max="4863" width="4.85546875" style="324" customWidth="1"/>
    <col min="4864" max="4865" width="22.140625" style="324" customWidth="1"/>
    <col min="4866" max="4866" width="17.85546875" style="324" customWidth="1"/>
    <col min="4867" max="4868" width="14.140625" style="324" customWidth="1"/>
    <col min="4869" max="4869" width="12.42578125" style="324" bestFit="1" customWidth="1"/>
    <col min="4870" max="5116" width="9.140625" style="324"/>
    <col min="5117" max="5117" width="4.7109375" style="324" customWidth="1"/>
    <col min="5118" max="5118" width="21.42578125" style="324" customWidth="1"/>
    <col min="5119" max="5119" width="4.85546875" style="324" customWidth="1"/>
    <col min="5120" max="5121" width="22.140625" style="324" customWidth="1"/>
    <col min="5122" max="5122" width="17.85546875" style="324" customWidth="1"/>
    <col min="5123" max="5124" width="14.140625" style="324" customWidth="1"/>
    <col min="5125" max="5125" width="12.42578125" style="324" bestFit="1" customWidth="1"/>
    <col min="5126" max="5372" width="9.140625" style="324"/>
    <col min="5373" max="5373" width="4.7109375" style="324" customWidth="1"/>
    <col min="5374" max="5374" width="21.42578125" style="324" customWidth="1"/>
    <col min="5375" max="5375" width="4.85546875" style="324" customWidth="1"/>
    <col min="5376" max="5377" width="22.140625" style="324" customWidth="1"/>
    <col min="5378" max="5378" width="17.85546875" style="324" customWidth="1"/>
    <col min="5379" max="5380" width="14.140625" style="324" customWidth="1"/>
    <col min="5381" max="5381" width="12.42578125" style="324" bestFit="1" customWidth="1"/>
    <col min="5382" max="5628" width="9.140625" style="324"/>
    <col min="5629" max="5629" width="4.7109375" style="324" customWidth="1"/>
    <col min="5630" max="5630" width="21.42578125" style="324" customWidth="1"/>
    <col min="5631" max="5631" width="4.85546875" style="324" customWidth="1"/>
    <col min="5632" max="5633" width="22.140625" style="324" customWidth="1"/>
    <col min="5634" max="5634" width="17.85546875" style="324" customWidth="1"/>
    <col min="5635" max="5636" width="14.140625" style="324" customWidth="1"/>
    <col min="5637" max="5637" width="12.42578125" style="324" bestFit="1" customWidth="1"/>
    <col min="5638" max="5884" width="9.140625" style="324"/>
    <col min="5885" max="5885" width="4.7109375" style="324" customWidth="1"/>
    <col min="5886" max="5886" width="21.42578125" style="324" customWidth="1"/>
    <col min="5887" max="5887" width="4.85546875" style="324" customWidth="1"/>
    <col min="5888" max="5889" width="22.140625" style="324" customWidth="1"/>
    <col min="5890" max="5890" width="17.85546875" style="324" customWidth="1"/>
    <col min="5891" max="5892" width="14.140625" style="324" customWidth="1"/>
    <col min="5893" max="5893" width="12.42578125" style="324" bestFit="1" customWidth="1"/>
    <col min="5894" max="6140" width="9.140625" style="324"/>
    <col min="6141" max="6141" width="4.7109375" style="324" customWidth="1"/>
    <col min="6142" max="6142" width="21.42578125" style="324" customWidth="1"/>
    <col min="6143" max="6143" width="4.85546875" style="324" customWidth="1"/>
    <col min="6144" max="6145" width="22.140625" style="324" customWidth="1"/>
    <col min="6146" max="6146" width="17.85546875" style="324" customWidth="1"/>
    <col min="6147" max="6148" width="14.140625" style="324" customWidth="1"/>
    <col min="6149" max="6149" width="12.42578125" style="324" bestFit="1" customWidth="1"/>
    <col min="6150" max="6396" width="9.140625" style="324"/>
    <col min="6397" max="6397" width="4.7109375" style="324" customWidth="1"/>
    <col min="6398" max="6398" width="21.42578125" style="324" customWidth="1"/>
    <col min="6399" max="6399" width="4.85546875" style="324" customWidth="1"/>
    <col min="6400" max="6401" width="22.140625" style="324" customWidth="1"/>
    <col min="6402" max="6402" width="17.85546875" style="324" customWidth="1"/>
    <col min="6403" max="6404" width="14.140625" style="324" customWidth="1"/>
    <col min="6405" max="6405" width="12.42578125" style="324" bestFit="1" customWidth="1"/>
    <col min="6406" max="6652" width="9.140625" style="324"/>
    <col min="6653" max="6653" width="4.7109375" style="324" customWidth="1"/>
    <col min="6654" max="6654" width="21.42578125" style="324" customWidth="1"/>
    <col min="6655" max="6655" width="4.85546875" style="324" customWidth="1"/>
    <col min="6656" max="6657" width="22.140625" style="324" customWidth="1"/>
    <col min="6658" max="6658" width="17.85546875" style="324" customWidth="1"/>
    <col min="6659" max="6660" width="14.140625" style="324" customWidth="1"/>
    <col min="6661" max="6661" width="12.42578125" style="324" bestFit="1" customWidth="1"/>
    <col min="6662" max="6908" width="9.140625" style="324"/>
    <col min="6909" max="6909" width="4.7109375" style="324" customWidth="1"/>
    <col min="6910" max="6910" width="21.42578125" style="324" customWidth="1"/>
    <col min="6911" max="6911" width="4.85546875" style="324" customWidth="1"/>
    <col min="6912" max="6913" width="22.140625" style="324" customWidth="1"/>
    <col min="6914" max="6914" width="17.85546875" style="324" customWidth="1"/>
    <col min="6915" max="6916" width="14.140625" style="324" customWidth="1"/>
    <col min="6917" max="6917" width="12.42578125" style="324" bestFit="1" customWidth="1"/>
    <col min="6918" max="7164" width="9.140625" style="324"/>
    <col min="7165" max="7165" width="4.7109375" style="324" customWidth="1"/>
    <col min="7166" max="7166" width="21.42578125" style="324" customWidth="1"/>
    <col min="7167" max="7167" width="4.85546875" style="324" customWidth="1"/>
    <col min="7168" max="7169" width="22.140625" style="324" customWidth="1"/>
    <col min="7170" max="7170" width="17.85546875" style="324" customWidth="1"/>
    <col min="7171" max="7172" width="14.140625" style="324" customWidth="1"/>
    <col min="7173" max="7173" width="12.42578125" style="324" bestFit="1" customWidth="1"/>
    <col min="7174" max="7420" width="9.140625" style="324"/>
    <col min="7421" max="7421" width="4.7109375" style="324" customWidth="1"/>
    <col min="7422" max="7422" width="21.42578125" style="324" customWidth="1"/>
    <col min="7423" max="7423" width="4.85546875" style="324" customWidth="1"/>
    <col min="7424" max="7425" width="22.140625" style="324" customWidth="1"/>
    <col min="7426" max="7426" width="17.85546875" style="324" customWidth="1"/>
    <col min="7427" max="7428" width="14.140625" style="324" customWidth="1"/>
    <col min="7429" max="7429" width="12.42578125" style="324" bestFit="1" customWidth="1"/>
    <col min="7430" max="7676" width="9.140625" style="324"/>
    <col min="7677" max="7677" width="4.7109375" style="324" customWidth="1"/>
    <col min="7678" max="7678" width="21.42578125" style="324" customWidth="1"/>
    <col min="7679" max="7679" width="4.85546875" style="324" customWidth="1"/>
    <col min="7680" max="7681" width="22.140625" style="324" customWidth="1"/>
    <col min="7682" max="7682" width="17.85546875" style="324" customWidth="1"/>
    <col min="7683" max="7684" width="14.140625" style="324" customWidth="1"/>
    <col min="7685" max="7685" width="12.42578125" style="324" bestFit="1" customWidth="1"/>
    <col min="7686" max="7932" width="9.140625" style="324"/>
    <col min="7933" max="7933" width="4.7109375" style="324" customWidth="1"/>
    <col min="7934" max="7934" width="21.42578125" style="324" customWidth="1"/>
    <col min="7935" max="7935" width="4.85546875" style="324" customWidth="1"/>
    <col min="7936" max="7937" width="22.140625" style="324" customWidth="1"/>
    <col min="7938" max="7938" width="17.85546875" style="324" customWidth="1"/>
    <col min="7939" max="7940" width="14.140625" style="324" customWidth="1"/>
    <col min="7941" max="7941" width="12.42578125" style="324" bestFit="1" customWidth="1"/>
    <col min="7942" max="8188" width="9.140625" style="324"/>
    <col min="8189" max="8189" width="4.7109375" style="324" customWidth="1"/>
    <col min="8190" max="8190" width="21.42578125" style="324" customWidth="1"/>
    <col min="8191" max="8191" width="4.85546875" style="324" customWidth="1"/>
    <col min="8192" max="8193" width="22.140625" style="324" customWidth="1"/>
    <col min="8194" max="8194" width="17.85546875" style="324" customWidth="1"/>
    <col min="8195" max="8196" width="14.140625" style="324" customWidth="1"/>
    <col min="8197" max="8197" width="12.42578125" style="324" bestFit="1" customWidth="1"/>
    <col min="8198" max="8444" width="9.140625" style="324"/>
    <col min="8445" max="8445" width="4.7109375" style="324" customWidth="1"/>
    <col min="8446" max="8446" width="21.42578125" style="324" customWidth="1"/>
    <col min="8447" max="8447" width="4.85546875" style="324" customWidth="1"/>
    <col min="8448" max="8449" width="22.140625" style="324" customWidth="1"/>
    <col min="8450" max="8450" width="17.85546875" style="324" customWidth="1"/>
    <col min="8451" max="8452" width="14.140625" style="324" customWidth="1"/>
    <col min="8453" max="8453" width="12.42578125" style="324" bestFit="1" customWidth="1"/>
    <col min="8454" max="8700" width="9.140625" style="324"/>
    <col min="8701" max="8701" width="4.7109375" style="324" customWidth="1"/>
    <col min="8702" max="8702" width="21.42578125" style="324" customWidth="1"/>
    <col min="8703" max="8703" width="4.85546875" style="324" customWidth="1"/>
    <col min="8704" max="8705" width="22.140625" style="324" customWidth="1"/>
    <col min="8706" max="8706" width="17.85546875" style="324" customWidth="1"/>
    <col min="8707" max="8708" width="14.140625" style="324" customWidth="1"/>
    <col min="8709" max="8709" width="12.42578125" style="324" bestFit="1" customWidth="1"/>
    <col min="8710" max="8956" width="9.140625" style="324"/>
    <col min="8957" max="8957" width="4.7109375" style="324" customWidth="1"/>
    <col min="8958" max="8958" width="21.42578125" style="324" customWidth="1"/>
    <col min="8959" max="8959" width="4.85546875" style="324" customWidth="1"/>
    <col min="8960" max="8961" width="22.140625" style="324" customWidth="1"/>
    <col min="8962" max="8962" width="17.85546875" style="324" customWidth="1"/>
    <col min="8963" max="8964" width="14.140625" style="324" customWidth="1"/>
    <col min="8965" max="8965" width="12.42578125" style="324" bestFit="1" customWidth="1"/>
    <col min="8966" max="9212" width="9.140625" style="324"/>
    <col min="9213" max="9213" width="4.7109375" style="324" customWidth="1"/>
    <col min="9214" max="9214" width="21.42578125" style="324" customWidth="1"/>
    <col min="9215" max="9215" width="4.85546875" style="324" customWidth="1"/>
    <col min="9216" max="9217" width="22.140625" style="324" customWidth="1"/>
    <col min="9218" max="9218" width="17.85546875" style="324" customWidth="1"/>
    <col min="9219" max="9220" width="14.140625" style="324" customWidth="1"/>
    <col min="9221" max="9221" width="12.42578125" style="324" bestFit="1" customWidth="1"/>
    <col min="9222" max="9468" width="9.140625" style="324"/>
    <col min="9469" max="9469" width="4.7109375" style="324" customWidth="1"/>
    <col min="9470" max="9470" width="21.42578125" style="324" customWidth="1"/>
    <col min="9471" max="9471" width="4.85546875" style="324" customWidth="1"/>
    <col min="9472" max="9473" width="22.140625" style="324" customWidth="1"/>
    <col min="9474" max="9474" width="17.85546875" style="324" customWidth="1"/>
    <col min="9475" max="9476" width="14.140625" style="324" customWidth="1"/>
    <col min="9477" max="9477" width="12.42578125" style="324" bestFit="1" customWidth="1"/>
    <col min="9478" max="9724" width="9.140625" style="324"/>
    <col min="9725" max="9725" width="4.7109375" style="324" customWidth="1"/>
    <col min="9726" max="9726" width="21.42578125" style="324" customWidth="1"/>
    <col min="9727" max="9727" width="4.85546875" style="324" customWidth="1"/>
    <col min="9728" max="9729" width="22.140625" style="324" customWidth="1"/>
    <col min="9730" max="9730" width="17.85546875" style="324" customWidth="1"/>
    <col min="9731" max="9732" width="14.140625" style="324" customWidth="1"/>
    <col min="9733" max="9733" width="12.42578125" style="324" bestFit="1" customWidth="1"/>
    <col min="9734" max="9980" width="9.140625" style="324"/>
    <col min="9981" max="9981" width="4.7109375" style="324" customWidth="1"/>
    <col min="9982" max="9982" width="21.42578125" style="324" customWidth="1"/>
    <col min="9983" max="9983" width="4.85546875" style="324" customWidth="1"/>
    <col min="9984" max="9985" width="22.140625" style="324" customWidth="1"/>
    <col min="9986" max="9986" width="17.85546875" style="324" customWidth="1"/>
    <col min="9987" max="9988" width="14.140625" style="324" customWidth="1"/>
    <col min="9989" max="9989" width="12.42578125" style="324" bestFit="1" customWidth="1"/>
    <col min="9990" max="10236" width="9.140625" style="324"/>
    <col min="10237" max="10237" width="4.7109375" style="324" customWidth="1"/>
    <col min="10238" max="10238" width="21.42578125" style="324" customWidth="1"/>
    <col min="10239" max="10239" width="4.85546875" style="324" customWidth="1"/>
    <col min="10240" max="10241" width="22.140625" style="324" customWidth="1"/>
    <col min="10242" max="10242" width="17.85546875" style="324" customWidth="1"/>
    <col min="10243" max="10244" width="14.140625" style="324" customWidth="1"/>
    <col min="10245" max="10245" width="12.42578125" style="324" bestFit="1" customWidth="1"/>
    <col min="10246" max="10492" width="9.140625" style="324"/>
    <col min="10493" max="10493" width="4.7109375" style="324" customWidth="1"/>
    <col min="10494" max="10494" width="21.42578125" style="324" customWidth="1"/>
    <col min="10495" max="10495" width="4.85546875" style="324" customWidth="1"/>
    <col min="10496" max="10497" width="22.140625" style="324" customWidth="1"/>
    <col min="10498" max="10498" width="17.85546875" style="324" customWidth="1"/>
    <col min="10499" max="10500" width="14.140625" style="324" customWidth="1"/>
    <col min="10501" max="10501" width="12.42578125" style="324" bestFit="1" customWidth="1"/>
    <col min="10502" max="10748" width="9.140625" style="324"/>
    <col min="10749" max="10749" width="4.7109375" style="324" customWidth="1"/>
    <col min="10750" max="10750" width="21.42578125" style="324" customWidth="1"/>
    <col min="10751" max="10751" width="4.85546875" style="324" customWidth="1"/>
    <col min="10752" max="10753" width="22.140625" style="324" customWidth="1"/>
    <col min="10754" max="10754" width="17.85546875" style="324" customWidth="1"/>
    <col min="10755" max="10756" width="14.140625" style="324" customWidth="1"/>
    <col min="10757" max="10757" width="12.42578125" style="324" bestFit="1" customWidth="1"/>
    <col min="10758" max="11004" width="9.140625" style="324"/>
    <col min="11005" max="11005" width="4.7109375" style="324" customWidth="1"/>
    <col min="11006" max="11006" width="21.42578125" style="324" customWidth="1"/>
    <col min="11007" max="11007" width="4.85546875" style="324" customWidth="1"/>
    <col min="11008" max="11009" width="22.140625" style="324" customWidth="1"/>
    <col min="11010" max="11010" width="17.85546875" style="324" customWidth="1"/>
    <col min="11011" max="11012" width="14.140625" style="324" customWidth="1"/>
    <col min="11013" max="11013" width="12.42578125" style="324" bestFit="1" customWidth="1"/>
    <col min="11014" max="11260" width="9.140625" style="324"/>
    <col min="11261" max="11261" width="4.7109375" style="324" customWidth="1"/>
    <col min="11262" max="11262" width="21.42578125" style="324" customWidth="1"/>
    <col min="11263" max="11263" width="4.85546875" style="324" customWidth="1"/>
    <col min="11264" max="11265" width="22.140625" style="324" customWidth="1"/>
    <col min="11266" max="11266" width="17.85546875" style="324" customWidth="1"/>
    <col min="11267" max="11268" width="14.140625" style="324" customWidth="1"/>
    <col min="11269" max="11269" width="12.42578125" style="324" bestFit="1" customWidth="1"/>
    <col min="11270" max="11516" width="9.140625" style="324"/>
    <col min="11517" max="11517" width="4.7109375" style="324" customWidth="1"/>
    <col min="11518" max="11518" width="21.42578125" style="324" customWidth="1"/>
    <col min="11519" max="11519" width="4.85546875" style="324" customWidth="1"/>
    <col min="11520" max="11521" width="22.140625" style="324" customWidth="1"/>
    <col min="11522" max="11522" width="17.85546875" style="324" customWidth="1"/>
    <col min="11523" max="11524" width="14.140625" style="324" customWidth="1"/>
    <col min="11525" max="11525" width="12.42578125" style="324" bestFit="1" customWidth="1"/>
    <col min="11526" max="11772" width="9.140625" style="324"/>
    <col min="11773" max="11773" width="4.7109375" style="324" customWidth="1"/>
    <col min="11774" max="11774" width="21.42578125" style="324" customWidth="1"/>
    <col min="11775" max="11775" width="4.85546875" style="324" customWidth="1"/>
    <col min="11776" max="11777" width="22.140625" style="324" customWidth="1"/>
    <col min="11778" max="11778" width="17.85546875" style="324" customWidth="1"/>
    <col min="11779" max="11780" width="14.140625" style="324" customWidth="1"/>
    <col min="11781" max="11781" width="12.42578125" style="324" bestFit="1" customWidth="1"/>
    <col min="11782" max="12028" width="9.140625" style="324"/>
    <col min="12029" max="12029" width="4.7109375" style="324" customWidth="1"/>
    <col min="12030" max="12030" width="21.42578125" style="324" customWidth="1"/>
    <col min="12031" max="12031" width="4.85546875" style="324" customWidth="1"/>
    <col min="12032" max="12033" width="22.140625" style="324" customWidth="1"/>
    <col min="12034" max="12034" width="17.85546875" style="324" customWidth="1"/>
    <col min="12035" max="12036" width="14.140625" style="324" customWidth="1"/>
    <col min="12037" max="12037" width="12.42578125" style="324" bestFit="1" customWidth="1"/>
    <col min="12038" max="12284" width="9.140625" style="324"/>
    <col min="12285" max="12285" width="4.7109375" style="324" customWidth="1"/>
    <col min="12286" max="12286" width="21.42578125" style="324" customWidth="1"/>
    <col min="12287" max="12287" width="4.85546875" style="324" customWidth="1"/>
    <col min="12288" max="12289" width="22.140625" style="324" customWidth="1"/>
    <col min="12290" max="12290" width="17.85546875" style="324" customWidth="1"/>
    <col min="12291" max="12292" width="14.140625" style="324" customWidth="1"/>
    <col min="12293" max="12293" width="12.42578125" style="324" bestFit="1" customWidth="1"/>
    <col min="12294" max="12540" width="9.140625" style="324"/>
    <col min="12541" max="12541" width="4.7109375" style="324" customWidth="1"/>
    <col min="12542" max="12542" width="21.42578125" style="324" customWidth="1"/>
    <col min="12543" max="12543" width="4.85546875" style="324" customWidth="1"/>
    <col min="12544" max="12545" width="22.140625" style="324" customWidth="1"/>
    <col min="12546" max="12546" width="17.85546875" style="324" customWidth="1"/>
    <col min="12547" max="12548" width="14.140625" style="324" customWidth="1"/>
    <col min="12549" max="12549" width="12.42578125" style="324" bestFit="1" customWidth="1"/>
    <col min="12550" max="12796" width="9.140625" style="324"/>
    <col min="12797" max="12797" width="4.7109375" style="324" customWidth="1"/>
    <col min="12798" max="12798" width="21.42578125" style="324" customWidth="1"/>
    <col min="12799" max="12799" width="4.85546875" style="324" customWidth="1"/>
    <col min="12800" max="12801" width="22.140625" style="324" customWidth="1"/>
    <col min="12802" max="12802" width="17.85546875" style="324" customWidth="1"/>
    <col min="12803" max="12804" width="14.140625" style="324" customWidth="1"/>
    <col min="12805" max="12805" width="12.42578125" style="324" bestFit="1" customWidth="1"/>
    <col min="12806" max="13052" width="9.140625" style="324"/>
    <col min="13053" max="13053" width="4.7109375" style="324" customWidth="1"/>
    <col min="13054" max="13054" width="21.42578125" style="324" customWidth="1"/>
    <col min="13055" max="13055" width="4.85546875" style="324" customWidth="1"/>
    <col min="13056" max="13057" width="22.140625" style="324" customWidth="1"/>
    <col min="13058" max="13058" width="17.85546875" style="324" customWidth="1"/>
    <col min="13059" max="13060" width="14.140625" style="324" customWidth="1"/>
    <col min="13061" max="13061" width="12.42578125" style="324" bestFit="1" customWidth="1"/>
    <col min="13062" max="13308" width="9.140625" style="324"/>
    <col min="13309" max="13309" width="4.7109375" style="324" customWidth="1"/>
    <col min="13310" max="13310" width="21.42578125" style="324" customWidth="1"/>
    <col min="13311" max="13311" width="4.85546875" style="324" customWidth="1"/>
    <col min="13312" max="13313" width="22.140625" style="324" customWidth="1"/>
    <col min="13314" max="13314" width="17.85546875" style="324" customWidth="1"/>
    <col min="13315" max="13316" width="14.140625" style="324" customWidth="1"/>
    <col min="13317" max="13317" width="12.42578125" style="324" bestFit="1" customWidth="1"/>
    <col min="13318" max="13564" width="9.140625" style="324"/>
    <col min="13565" max="13565" width="4.7109375" style="324" customWidth="1"/>
    <col min="13566" max="13566" width="21.42578125" style="324" customWidth="1"/>
    <col min="13567" max="13567" width="4.85546875" style="324" customWidth="1"/>
    <col min="13568" max="13569" width="22.140625" style="324" customWidth="1"/>
    <col min="13570" max="13570" width="17.85546875" style="324" customWidth="1"/>
    <col min="13571" max="13572" width="14.140625" style="324" customWidth="1"/>
    <col min="13573" max="13573" width="12.42578125" style="324" bestFit="1" customWidth="1"/>
    <col min="13574" max="13820" width="9.140625" style="324"/>
    <col min="13821" max="13821" width="4.7109375" style="324" customWidth="1"/>
    <col min="13822" max="13822" width="21.42578125" style="324" customWidth="1"/>
    <col min="13823" max="13823" width="4.85546875" style="324" customWidth="1"/>
    <col min="13824" max="13825" width="22.140625" style="324" customWidth="1"/>
    <col min="13826" max="13826" width="17.85546875" style="324" customWidth="1"/>
    <col min="13827" max="13828" width="14.140625" style="324" customWidth="1"/>
    <col min="13829" max="13829" width="12.42578125" style="324" bestFit="1" customWidth="1"/>
    <col min="13830" max="14076" width="9.140625" style="324"/>
    <col min="14077" max="14077" width="4.7109375" style="324" customWidth="1"/>
    <col min="14078" max="14078" width="21.42578125" style="324" customWidth="1"/>
    <col min="14079" max="14079" width="4.85546875" style="324" customWidth="1"/>
    <col min="14080" max="14081" width="22.140625" style="324" customWidth="1"/>
    <col min="14082" max="14082" width="17.85546875" style="324" customWidth="1"/>
    <col min="14083" max="14084" width="14.140625" style="324" customWidth="1"/>
    <col min="14085" max="14085" width="12.42578125" style="324" bestFit="1" customWidth="1"/>
    <col min="14086" max="14332" width="9.140625" style="324"/>
    <col min="14333" max="14333" width="4.7109375" style="324" customWidth="1"/>
    <col min="14334" max="14334" width="21.42578125" style="324" customWidth="1"/>
    <col min="14335" max="14335" width="4.85546875" style="324" customWidth="1"/>
    <col min="14336" max="14337" width="22.140625" style="324" customWidth="1"/>
    <col min="14338" max="14338" width="17.85546875" style="324" customWidth="1"/>
    <col min="14339" max="14340" width="14.140625" style="324" customWidth="1"/>
    <col min="14341" max="14341" width="12.42578125" style="324" bestFit="1" customWidth="1"/>
    <col min="14342" max="14588" width="9.140625" style="324"/>
    <col min="14589" max="14589" width="4.7109375" style="324" customWidth="1"/>
    <col min="14590" max="14590" width="21.42578125" style="324" customWidth="1"/>
    <col min="14591" max="14591" width="4.85546875" style="324" customWidth="1"/>
    <col min="14592" max="14593" width="22.140625" style="324" customWidth="1"/>
    <col min="14594" max="14594" width="17.85546875" style="324" customWidth="1"/>
    <col min="14595" max="14596" width="14.140625" style="324" customWidth="1"/>
    <col min="14597" max="14597" width="12.42578125" style="324" bestFit="1" customWidth="1"/>
    <col min="14598" max="14844" width="9.140625" style="324"/>
    <col min="14845" max="14845" width="4.7109375" style="324" customWidth="1"/>
    <col min="14846" max="14846" width="21.42578125" style="324" customWidth="1"/>
    <col min="14847" max="14847" width="4.85546875" style="324" customWidth="1"/>
    <col min="14848" max="14849" width="22.140625" style="324" customWidth="1"/>
    <col min="14850" max="14850" width="17.85546875" style="324" customWidth="1"/>
    <col min="14851" max="14852" width="14.140625" style="324" customWidth="1"/>
    <col min="14853" max="14853" width="12.42578125" style="324" bestFit="1" customWidth="1"/>
    <col min="14854" max="15100" width="9.140625" style="324"/>
    <col min="15101" max="15101" width="4.7109375" style="324" customWidth="1"/>
    <col min="15102" max="15102" width="21.42578125" style="324" customWidth="1"/>
    <col min="15103" max="15103" width="4.85546875" style="324" customWidth="1"/>
    <col min="15104" max="15105" width="22.140625" style="324" customWidth="1"/>
    <col min="15106" max="15106" width="17.85546875" style="324" customWidth="1"/>
    <col min="15107" max="15108" width="14.140625" style="324" customWidth="1"/>
    <col min="15109" max="15109" width="12.42578125" style="324" bestFit="1" customWidth="1"/>
    <col min="15110" max="15356" width="9.140625" style="324"/>
    <col min="15357" max="15357" width="4.7109375" style="324" customWidth="1"/>
    <col min="15358" max="15358" width="21.42578125" style="324" customWidth="1"/>
    <col min="15359" max="15359" width="4.85546875" style="324" customWidth="1"/>
    <col min="15360" max="15361" width="22.140625" style="324" customWidth="1"/>
    <col min="15362" max="15362" width="17.85546875" style="324" customWidth="1"/>
    <col min="15363" max="15364" width="14.140625" style="324" customWidth="1"/>
    <col min="15365" max="15365" width="12.42578125" style="324" bestFit="1" customWidth="1"/>
    <col min="15366" max="15612" width="9.140625" style="324"/>
    <col min="15613" max="15613" width="4.7109375" style="324" customWidth="1"/>
    <col min="15614" max="15614" width="21.42578125" style="324" customWidth="1"/>
    <col min="15615" max="15615" width="4.85546875" style="324" customWidth="1"/>
    <col min="15616" max="15617" width="22.140625" style="324" customWidth="1"/>
    <col min="15618" max="15618" width="17.85546875" style="324" customWidth="1"/>
    <col min="15619" max="15620" width="14.140625" style="324" customWidth="1"/>
    <col min="15621" max="15621" width="12.42578125" style="324" bestFit="1" customWidth="1"/>
    <col min="15622" max="15868" width="9.140625" style="324"/>
    <col min="15869" max="15869" width="4.7109375" style="324" customWidth="1"/>
    <col min="15870" max="15870" width="21.42578125" style="324" customWidth="1"/>
    <col min="15871" max="15871" width="4.85546875" style="324" customWidth="1"/>
    <col min="15872" max="15873" width="22.140625" style="324" customWidth="1"/>
    <col min="15874" max="15874" width="17.85546875" style="324" customWidth="1"/>
    <col min="15875" max="15876" width="14.140625" style="324" customWidth="1"/>
    <col min="15877" max="15877" width="12.42578125" style="324" bestFit="1" customWidth="1"/>
    <col min="15878" max="16124" width="9.140625" style="324"/>
    <col min="16125" max="16125" width="4.7109375" style="324" customWidth="1"/>
    <col min="16126" max="16126" width="21.42578125" style="324" customWidth="1"/>
    <col min="16127" max="16127" width="4.85546875" style="324" customWidth="1"/>
    <col min="16128" max="16129" width="22.140625" style="324" customWidth="1"/>
    <col min="16130" max="16130" width="17.85546875" style="324" customWidth="1"/>
    <col min="16131" max="16132" width="14.140625" style="324" customWidth="1"/>
    <col min="16133" max="16133" width="12.42578125" style="324" bestFit="1" customWidth="1"/>
    <col min="16134" max="16384" width="9.140625" style="324"/>
  </cols>
  <sheetData>
    <row r="1" spans="1:10" ht="22.5" customHeight="1" x14ac:dyDescent="0.25">
      <c r="A1" s="384" t="s">
        <v>855</v>
      </c>
      <c r="B1" s="384"/>
      <c r="C1" s="384"/>
      <c r="D1" s="384"/>
      <c r="E1" s="384"/>
      <c r="F1" s="384"/>
      <c r="G1" s="384"/>
      <c r="H1" s="384"/>
      <c r="I1" s="384"/>
      <c r="J1" s="384"/>
    </row>
    <row r="2" spans="1:10" ht="23.25" customHeight="1" x14ac:dyDescent="0.25">
      <c r="A2" s="385" t="s">
        <v>716</v>
      </c>
      <c r="B2" s="385"/>
      <c r="C2" s="385"/>
      <c r="D2" s="385"/>
      <c r="E2" s="385"/>
      <c r="F2" s="385"/>
      <c r="G2" s="385"/>
      <c r="H2" s="385"/>
      <c r="I2" s="385"/>
      <c r="J2" s="385"/>
    </row>
    <row r="3" spans="1:10" ht="27.75" customHeight="1" x14ac:dyDescent="0.25">
      <c r="A3" s="389" t="s">
        <v>1057</v>
      </c>
      <c r="B3" s="389"/>
      <c r="C3" s="389"/>
      <c r="D3" s="389"/>
      <c r="E3" s="389"/>
      <c r="F3" s="389"/>
      <c r="G3" s="389"/>
      <c r="H3" s="389"/>
      <c r="I3" s="389"/>
      <c r="J3" s="325" t="s">
        <v>717</v>
      </c>
    </row>
    <row r="4" spans="1:10" s="328" customFormat="1" ht="75" x14ac:dyDescent="0.25">
      <c r="A4" s="326" t="s">
        <v>820</v>
      </c>
      <c r="B4" s="327" t="s">
        <v>488</v>
      </c>
      <c r="C4" s="386" t="s">
        <v>487</v>
      </c>
      <c r="D4" s="386"/>
      <c r="E4" s="326" t="s">
        <v>1055</v>
      </c>
      <c r="F4" s="326" t="s">
        <v>1056</v>
      </c>
      <c r="G4" s="326" t="s">
        <v>1054</v>
      </c>
      <c r="H4" s="326" t="s">
        <v>972</v>
      </c>
      <c r="I4" s="386" t="s">
        <v>973</v>
      </c>
      <c r="J4" s="386"/>
    </row>
    <row r="5" spans="1:10" s="335" customFormat="1" ht="22.5" customHeight="1" x14ac:dyDescent="0.25">
      <c r="A5" s="329">
        <v>1</v>
      </c>
      <c r="B5" s="330" t="s">
        <v>0</v>
      </c>
      <c r="C5" s="331">
        <v>1</v>
      </c>
      <c r="D5" s="332" t="s">
        <v>486</v>
      </c>
      <c r="E5" s="333">
        <v>1492644</v>
      </c>
      <c r="F5" s="333">
        <v>127725</v>
      </c>
      <c r="G5" s="334">
        <f t="shared" ref="G5:G68" si="0">F5/E5*100</f>
        <v>8.5569633482598668</v>
      </c>
      <c r="H5" s="330" t="s">
        <v>908</v>
      </c>
      <c r="I5" s="331">
        <v>1</v>
      </c>
      <c r="J5" s="332" t="s">
        <v>974</v>
      </c>
    </row>
    <row r="6" spans="1:10" s="335" customFormat="1" ht="22.5" customHeight="1" x14ac:dyDescent="0.25">
      <c r="A6" s="336"/>
      <c r="B6" s="337"/>
      <c r="C6" s="331">
        <v>2</v>
      </c>
      <c r="D6" s="338" t="s">
        <v>485</v>
      </c>
      <c r="E6" s="333">
        <v>1761393</v>
      </c>
      <c r="F6" s="333">
        <v>309412</v>
      </c>
      <c r="G6" s="334">
        <f t="shared" si="0"/>
        <v>17.566323926574022</v>
      </c>
      <c r="H6" s="337"/>
      <c r="I6" s="331">
        <v>2</v>
      </c>
      <c r="J6" s="338" t="s">
        <v>975</v>
      </c>
    </row>
    <row r="7" spans="1:10" s="335" customFormat="1" ht="22.5" customHeight="1" x14ac:dyDescent="0.25">
      <c r="A7" s="336"/>
      <c r="B7" s="337"/>
      <c r="C7" s="331">
        <v>3</v>
      </c>
      <c r="D7" s="338" t="s">
        <v>484</v>
      </c>
      <c r="E7" s="333">
        <v>1307600</v>
      </c>
      <c r="F7" s="333">
        <v>169808</v>
      </c>
      <c r="G7" s="334">
        <f t="shared" si="0"/>
        <v>12.98623432242276</v>
      </c>
      <c r="H7" s="337"/>
      <c r="I7" s="331">
        <v>3</v>
      </c>
      <c r="J7" s="338" t="s">
        <v>976</v>
      </c>
    </row>
    <row r="8" spans="1:10" s="335" customFormat="1" ht="22.5" customHeight="1" x14ac:dyDescent="0.25">
      <c r="A8" s="336"/>
      <c r="B8" s="339"/>
      <c r="C8" s="340"/>
      <c r="D8" s="341" t="s">
        <v>415</v>
      </c>
      <c r="E8" s="342">
        <f>SUM(E5:E7)</f>
        <v>4561637</v>
      </c>
      <c r="F8" s="342">
        <f>SUM(F5:F7)</f>
        <v>606945</v>
      </c>
      <c r="G8" s="343">
        <f t="shared" si="0"/>
        <v>13.305420839054049</v>
      </c>
      <c r="H8" s="339"/>
      <c r="I8" s="340"/>
      <c r="J8" s="341" t="s">
        <v>977</v>
      </c>
    </row>
    <row r="9" spans="1:10" s="335" customFormat="1" ht="22.5" customHeight="1" x14ac:dyDescent="0.25">
      <c r="A9" s="344"/>
      <c r="B9" s="345" t="s">
        <v>414</v>
      </c>
      <c r="C9" s="340"/>
      <c r="D9" s="341"/>
      <c r="E9" s="342">
        <v>16296800</v>
      </c>
      <c r="F9" s="342">
        <f>F8</f>
        <v>606945</v>
      </c>
      <c r="G9" s="343">
        <f t="shared" si="0"/>
        <v>3.724320111923813</v>
      </c>
      <c r="H9" s="345" t="s">
        <v>978</v>
      </c>
      <c r="I9" s="340"/>
      <c r="J9" s="341"/>
    </row>
    <row r="10" spans="1:10" s="335" customFormat="1" ht="22.5" customHeight="1" x14ac:dyDescent="0.25">
      <c r="A10" s="336">
        <v>2</v>
      </c>
      <c r="B10" s="337" t="s">
        <v>3</v>
      </c>
      <c r="C10" s="331">
        <v>1</v>
      </c>
      <c r="D10" s="338" t="s">
        <v>483</v>
      </c>
      <c r="E10" s="333">
        <v>278768</v>
      </c>
      <c r="F10" s="333">
        <v>29294</v>
      </c>
      <c r="G10" s="334">
        <f t="shared" si="0"/>
        <v>10.508379727945819</v>
      </c>
      <c r="H10" s="337" t="s">
        <v>979</v>
      </c>
      <c r="I10" s="331">
        <v>1</v>
      </c>
      <c r="J10" s="338" t="s">
        <v>980</v>
      </c>
    </row>
    <row r="11" spans="1:10" s="335" customFormat="1" ht="22.5" customHeight="1" x14ac:dyDescent="0.25">
      <c r="A11" s="336"/>
      <c r="B11" s="337"/>
      <c r="C11" s="331">
        <v>2</v>
      </c>
      <c r="D11" s="338" t="s">
        <v>482</v>
      </c>
      <c r="E11" s="333">
        <v>255822</v>
      </c>
      <c r="F11" s="333">
        <v>32589</v>
      </c>
      <c r="G11" s="334">
        <f t="shared" si="0"/>
        <v>12.738935666205409</v>
      </c>
      <c r="H11" s="337"/>
      <c r="I11" s="331">
        <v>2</v>
      </c>
      <c r="J11" s="338" t="s">
        <v>981</v>
      </c>
    </row>
    <row r="12" spans="1:10" s="335" customFormat="1" ht="22.5" customHeight="1" x14ac:dyDescent="0.25">
      <c r="A12" s="336"/>
      <c r="B12" s="337"/>
      <c r="C12" s="331">
        <v>3</v>
      </c>
      <c r="D12" s="338" t="s">
        <v>481</v>
      </c>
      <c r="E12" s="333">
        <v>473659</v>
      </c>
      <c r="F12" s="333">
        <v>7727</v>
      </c>
      <c r="G12" s="334">
        <f t="shared" si="0"/>
        <v>1.6313423792221831</v>
      </c>
      <c r="H12" s="337"/>
      <c r="I12" s="331">
        <v>3</v>
      </c>
      <c r="J12" s="338" t="s">
        <v>982</v>
      </c>
    </row>
    <row r="13" spans="1:10" s="335" customFormat="1" ht="22.5" customHeight="1" x14ac:dyDescent="0.25">
      <c r="A13" s="336"/>
      <c r="B13" s="337"/>
      <c r="C13" s="331">
        <v>4</v>
      </c>
      <c r="D13" s="338" t="s">
        <v>480</v>
      </c>
      <c r="E13" s="333">
        <v>634594</v>
      </c>
      <c r="F13" s="333">
        <v>144617</v>
      </c>
      <c r="G13" s="334">
        <f t="shared" si="0"/>
        <v>22.788901250248188</v>
      </c>
      <c r="H13" s="337"/>
      <c r="I13" s="331">
        <v>4</v>
      </c>
      <c r="J13" s="338" t="s">
        <v>983</v>
      </c>
    </row>
    <row r="14" spans="1:10" s="335" customFormat="1" ht="22.5" customHeight="1" x14ac:dyDescent="0.25">
      <c r="A14" s="336"/>
      <c r="B14" s="337"/>
      <c r="C14" s="331">
        <v>5</v>
      </c>
      <c r="D14" s="338" t="s">
        <v>479</v>
      </c>
      <c r="E14" s="333">
        <v>221900</v>
      </c>
      <c r="F14" s="333">
        <v>22611</v>
      </c>
      <c r="G14" s="334">
        <f t="shared" si="0"/>
        <v>10.189725101397027</v>
      </c>
      <c r="H14" s="337"/>
      <c r="I14" s="331">
        <v>5</v>
      </c>
      <c r="J14" s="338" t="s">
        <v>984</v>
      </c>
    </row>
    <row r="15" spans="1:10" s="335" customFormat="1" ht="22.5" customHeight="1" x14ac:dyDescent="0.25">
      <c r="A15" s="336"/>
      <c r="B15" s="339"/>
      <c r="C15" s="340"/>
      <c r="D15" s="341" t="s">
        <v>415</v>
      </c>
      <c r="E15" s="342">
        <f>SUM(E10:E14)</f>
        <v>1864743</v>
      </c>
      <c r="F15" s="342">
        <f>SUM(F10:F14)</f>
        <v>236838</v>
      </c>
      <c r="G15" s="343">
        <f t="shared" si="0"/>
        <v>12.700838667848599</v>
      </c>
      <c r="H15" s="339"/>
      <c r="I15" s="340"/>
      <c r="J15" s="341" t="s">
        <v>977</v>
      </c>
    </row>
    <row r="16" spans="1:10" s="335" customFormat="1" ht="22.5" customHeight="1" x14ac:dyDescent="0.25">
      <c r="A16" s="344"/>
      <c r="B16" s="345" t="s">
        <v>414</v>
      </c>
      <c r="C16" s="340"/>
      <c r="D16" s="341"/>
      <c r="E16" s="342">
        <v>9416300</v>
      </c>
      <c r="F16" s="342">
        <f>F15</f>
        <v>236838</v>
      </c>
      <c r="G16" s="343">
        <f t="shared" si="0"/>
        <v>2.5151917419793337</v>
      </c>
      <c r="H16" s="345" t="s">
        <v>978</v>
      </c>
      <c r="I16" s="340"/>
      <c r="J16" s="341"/>
    </row>
    <row r="17" spans="1:10" s="335" customFormat="1" ht="22.5" customHeight="1" x14ac:dyDescent="0.25">
      <c r="A17" s="336">
        <v>3</v>
      </c>
      <c r="B17" s="337" t="s">
        <v>6</v>
      </c>
      <c r="C17" s="331">
        <v>1</v>
      </c>
      <c r="D17" s="338" t="s">
        <v>478</v>
      </c>
      <c r="E17" s="346">
        <v>175592</v>
      </c>
      <c r="F17" s="346">
        <v>24634</v>
      </c>
      <c r="G17" s="334">
        <f t="shared" si="0"/>
        <v>14.02911294364208</v>
      </c>
      <c r="H17" s="337" t="s">
        <v>912</v>
      </c>
      <c r="I17" s="331">
        <v>1</v>
      </c>
      <c r="J17" s="338" t="s">
        <v>985</v>
      </c>
    </row>
    <row r="18" spans="1:10" s="335" customFormat="1" ht="22.5" customHeight="1" x14ac:dyDescent="0.25">
      <c r="A18" s="336"/>
      <c r="B18" s="337"/>
      <c r="C18" s="331">
        <v>2</v>
      </c>
      <c r="D18" s="338" t="s">
        <v>477</v>
      </c>
      <c r="E18" s="333">
        <v>194608</v>
      </c>
      <c r="F18" s="333">
        <v>19639</v>
      </c>
      <c r="G18" s="334">
        <f t="shared" si="0"/>
        <v>10.091568691934556</v>
      </c>
      <c r="H18" s="337"/>
      <c r="I18" s="331">
        <v>2</v>
      </c>
      <c r="J18" s="338" t="s">
        <v>986</v>
      </c>
    </row>
    <row r="19" spans="1:10" s="335" customFormat="1" ht="22.5" customHeight="1" x14ac:dyDescent="0.25">
      <c r="A19" s="336"/>
      <c r="B19" s="339"/>
      <c r="C19" s="340"/>
      <c r="D19" s="341" t="s">
        <v>415</v>
      </c>
      <c r="E19" s="342">
        <f>SUM(E17:E18)</f>
        <v>370200</v>
      </c>
      <c r="F19" s="342">
        <f>SUM(F17:F18)</f>
        <v>44273</v>
      </c>
      <c r="G19" s="343">
        <f t="shared" si="0"/>
        <v>11.959211237169098</v>
      </c>
      <c r="H19" s="339"/>
      <c r="I19" s="340"/>
      <c r="J19" s="341" t="s">
        <v>977</v>
      </c>
    </row>
    <row r="20" spans="1:10" s="335" customFormat="1" ht="22.5" customHeight="1" x14ac:dyDescent="0.25">
      <c r="A20" s="344"/>
      <c r="B20" s="345" t="s">
        <v>414</v>
      </c>
      <c r="C20" s="340"/>
      <c r="D20" s="341"/>
      <c r="E20" s="342">
        <v>370200</v>
      </c>
      <c r="F20" s="342">
        <f>F19</f>
        <v>44273</v>
      </c>
      <c r="G20" s="343">
        <f t="shared" si="0"/>
        <v>11.959211237169098</v>
      </c>
      <c r="H20" s="345" t="s">
        <v>978</v>
      </c>
      <c r="I20" s="340"/>
      <c r="J20" s="341"/>
    </row>
    <row r="21" spans="1:10" s="335" customFormat="1" ht="22.5" customHeight="1" x14ac:dyDescent="0.25">
      <c r="A21" s="336">
        <v>4</v>
      </c>
      <c r="B21" s="337" t="s">
        <v>7</v>
      </c>
      <c r="C21" s="331">
        <v>1</v>
      </c>
      <c r="D21" s="338" t="s">
        <v>476</v>
      </c>
      <c r="E21" s="333">
        <v>776430</v>
      </c>
      <c r="F21" s="333">
        <v>192841</v>
      </c>
      <c r="G21" s="334">
        <f t="shared" si="0"/>
        <v>24.836881624872813</v>
      </c>
      <c r="H21" s="337" t="s">
        <v>913</v>
      </c>
      <c r="I21" s="331">
        <v>1</v>
      </c>
      <c r="J21" s="338" t="s">
        <v>987</v>
      </c>
    </row>
    <row r="22" spans="1:10" s="335" customFormat="1" ht="22.5" customHeight="1" x14ac:dyDescent="0.25">
      <c r="A22" s="336"/>
      <c r="B22" s="337"/>
      <c r="C22" s="331">
        <v>2</v>
      </c>
      <c r="D22" s="338" t="s">
        <v>475</v>
      </c>
      <c r="E22" s="333">
        <v>1115500</v>
      </c>
      <c r="F22" s="333">
        <v>271337</v>
      </c>
      <c r="G22" s="334">
        <f t="shared" si="0"/>
        <v>24.324249215598385</v>
      </c>
      <c r="H22" s="337"/>
      <c r="I22" s="331">
        <v>2</v>
      </c>
      <c r="J22" s="338" t="s">
        <v>988</v>
      </c>
    </row>
    <row r="23" spans="1:10" s="335" customFormat="1" ht="22.5" customHeight="1" x14ac:dyDescent="0.25">
      <c r="A23" s="336"/>
      <c r="B23" s="337"/>
      <c r="C23" s="331">
        <v>3</v>
      </c>
      <c r="D23" s="338" t="s">
        <v>474</v>
      </c>
      <c r="E23" s="333">
        <v>776161</v>
      </c>
      <c r="F23" s="333">
        <v>85469</v>
      </c>
      <c r="G23" s="334">
        <f t="shared" si="0"/>
        <v>11.011761735000857</v>
      </c>
      <c r="H23" s="337"/>
      <c r="I23" s="331">
        <v>3</v>
      </c>
      <c r="J23" s="338" t="s">
        <v>989</v>
      </c>
    </row>
    <row r="24" spans="1:10" s="335" customFormat="1" ht="22.5" customHeight="1" x14ac:dyDescent="0.25">
      <c r="A24" s="336"/>
      <c r="B24" s="339"/>
      <c r="C24" s="340"/>
      <c r="D24" s="341" t="s">
        <v>415</v>
      </c>
      <c r="E24" s="342">
        <f>SUM(E21:E23)</f>
        <v>2668091</v>
      </c>
      <c r="F24" s="342">
        <f>SUM(F21:F23)</f>
        <v>549647</v>
      </c>
      <c r="G24" s="343">
        <f t="shared" si="0"/>
        <v>20.600759119535279</v>
      </c>
      <c r="H24" s="339"/>
      <c r="I24" s="340"/>
      <c r="J24" s="341" t="s">
        <v>977</v>
      </c>
    </row>
    <row r="25" spans="1:10" s="335" customFormat="1" ht="22.5" customHeight="1" x14ac:dyDescent="0.25">
      <c r="A25" s="344"/>
      <c r="B25" s="345" t="s">
        <v>414</v>
      </c>
      <c r="C25" s="340"/>
      <c r="D25" s="341"/>
      <c r="E25" s="342">
        <v>19624400</v>
      </c>
      <c r="F25" s="342">
        <f>F24</f>
        <v>549647</v>
      </c>
      <c r="G25" s="343">
        <f t="shared" si="0"/>
        <v>2.8008346752002611</v>
      </c>
      <c r="H25" s="345" t="s">
        <v>978</v>
      </c>
      <c r="I25" s="340"/>
      <c r="J25" s="341"/>
    </row>
    <row r="26" spans="1:10" s="335" customFormat="1" ht="22.5" customHeight="1" x14ac:dyDescent="0.25">
      <c r="A26" s="336">
        <v>5</v>
      </c>
      <c r="B26" s="337" t="s">
        <v>9</v>
      </c>
      <c r="C26" s="331">
        <v>1</v>
      </c>
      <c r="D26" s="338" t="s">
        <v>473</v>
      </c>
      <c r="E26" s="346">
        <v>671500</v>
      </c>
      <c r="F26" s="346">
        <v>74238</v>
      </c>
      <c r="G26" s="334">
        <f t="shared" si="0"/>
        <v>11.055547282204021</v>
      </c>
      <c r="H26" s="337" t="s">
        <v>915</v>
      </c>
      <c r="I26" s="331">
        <v>1</v>
      </c>
      <c r="J26" s="338" t="s">
        <v>990</v>
      </c>
    </row>
    <row r="27" spans="1:10" s="335" customFormat="1" ht="22.5" customHeight="1" x14ac:dyDescent="0.25">
      <c r="A27" s="336"/>
      <c r="B27" s="337"/>
      <c r="C27" s="331">
        <v>2</v>
      </c>
      <c r="D27" s="338" t="s">
        <v>472</v>
      </c>
      <c r="E27" s="333">
        <v>566604</v>
      </c>
      <c r="F27" s="333">
        <v>259127</v>
      </c>
      <c r="G27" s="334">
        <f t="shared" si="0"/>
        <v>45.733351688304353</v>
      </c>
      <c r="H27" s="337"/>
      <c r="I27" s="331">
        <v>2</v>
      </c>
      <c r="J27" s="338" t="s">
        <v>991</v>
      </c>
    </row>
    <row r="28" spans="1:10" s="335" customFormat="1" ht="22.5" customHeight="1" x14ac:dyDescent="0.25">
      <c r="A28" s="336"/>
      <c r="B28" s="339"/>
      <c r="C28" s="340"/>
      <c r="D28" s="341" t="s">
        <v>415</v>
      </c>
      <c r="E28" s="342">
        <f>SUM(E26:E27)</f>
        <v>1238104</v>
      </c>
      <c r="F28" s="342">
        <f>SUM(F26:F27)</f>
        <v>333365</v>
      </c>
      <c r="G28" s="343">
        <f t="shared" si="0"/>
        <v>26.925444066088151</v>
      </c>
      <c r="H28" s="339"/>
      <c r="I28" s="340"/>
      <c r="J28" s="341" t="s">
        <v>977</v>
      </c>
    </row>
    <row r="29" spans="1:10" s="335" customFormat="1" ht="22.5" customHeight="1" x14ac:dyDescent="0.25">
      <c r="A29" s="344"/>
      <c r="B29" s="345" t="s">
        <v>414</v>
      </c>
      <c r="C29" s="340"/>
      <c r="D29" s="341"/>
      <c r="E29" s="342">
        <v>5567300</v>
      </c>
      <c r="F29" s="342">
        <f>F28</f>
        <v>333365</v>
      </c>
      <c r="G29" s="343">
        <f t="shared" si="0"/>
        <v>5.9879115549727882</v>
      </c>
      <c r="H29" s="345" t="s">
        <v>978</v>
      </c>
      <c r="I29" s="340"/>
      <c r="J29" s="341"/>
    </row>
    <row r="30" spans="1:10" s="335" customFormat="1" ht="22.5" customHeight="1" x14ac:dyDescent="0.25">
      <c r="A30" s="336">
        <v>6</v>
      </c>
      <c r="B30" s="337" t="s">
        <v>11</v>
      </c>
      <c r="C30" s="331">
        <v>1</v>
      </c>
      <c r="D30" s="338" t="s">
        <v>471</v>
      </c>
      <c r="E30" s="346">
        <v>337155</v>
      </c>
      <c r="F30" s="346">
        <v>27783</v>
      </c>
      <c r="G30" s="334">
        <f t="shared" si="0"/>
        <v>8.2404235440672693</v>
      </c>
      <c r="H30" s="337" t="s">
        <v>992</v>
      </c>
      <c r="I30" s="331">
        <v>1</v>
      </c>
      <c r="J30" s="338" t="s">
        <v>993</v>
      </c>
    </row>
    <row r="31" spans="1:10" s="335" customFormat="1" ht="22.5" customHeight="1" x14ac:dyDescent="0.25">
      <c r="A31" s="336"/>
      <c r="B31" s="337"/>
      <c r="C31" s="331">
        <v>2</v>
      </c>
      <c r="D31" s="338" t="s">
        <v>245</v>
      </c>
      <c r="E31" s="346">
        <v>802291</v>
      </c>
      <c r="F31" s="346">
        <v>50363</v>
      </c>
      <c r="G31" s="334">
        <f t="shared" si="0"/>
        <v>6.2773981011877238</v>
      </c>
      <c r="H31" s="337"/>
      <c r="I31" s="331">
        <v>2</v>
      </c>
      <c r="J31" s="338" t="s">
        <v>994</v>
      </c>
    </row>
    <row r="32" spans="1:10" s="335" customFormat="1" ht="22.5" customHeight="1" x14ac:dyDescent="0.25">
      <c r="A32" s="336"/>
      <c r="B32" s="337"/>
      <c r="C32" s="331">
        <v>3</v>
      </c>
      <c r="D32" s="338" t="s">
        <v>470</v>
      </c>
      <c r="E32" s="346">
        <v>272340</v>
      </c>
      <c r="F32" s="346">
        <v>37050</v>
      </c>
      <c r="G32" s="334">
        <f t="shared" si="0"/>
        <v>13.604318131747082</v>
      </c>
      <c r="H32" s="337"/>
      <c r="I32" s="331">
        <v>3</v>
      </c>
      <c r="J32" s="338" t="s">
        <v>995</v>
      </c>
    </row>
    <row r="33" spans="1:10" s="335" customFormat="1" ht="22.5" customHeight="1" x14ac:dyDescent="0.25">
      <c r="A33" s="336"/>
      <c r="B33" s="337"/>
      <c r="C33" s="331">
        <v>4</v>
      </c>
      <c r="D33" s="332" t="s">
        <v>469</v>
      </c>
      <c r="E33" s="333">
        <v>529021</v>
      </c>
      <c r="F33" s="333">
        <v>58539</v>
      </c>
      <c r="G33" s="334">
        <f t="shared" si="0"/>
        <v>11.065534260454688</v>
      </c>
      <c r="H33" s="337"/>
      <c r="I33" s="331">
        <v>4</v>
      </c>
      <c r="J33" s="332" t="s">
        <v>996</v>
      </c>
    </row>
    <row r="34" spans="1:10" s="335" customFormat="1" ht="22.5" customHeight="1" x14ac:dyDescent="0.25">
      <c r="A34" s="336"/>
      <c r="B34" s="339"/>
      <c r="C34" s="340"/>
      <c r="D34" s="341" t="s">
        <v>415</v>
      </c>
      <c r="E34" s="342">
        <f>SUM(E30:E33)</f>
        <v>1940807</v>
      </c>
      <c r="F34" s="342">
        <f>SUM(F30:F33)</f>
        <v>173735</v>
      </c>
      <c r="G34" s="343">
        <f t="shared" si="0"/>
        <v>8.9516886532251796</v>
      </c>
      <c r="H34" s="339"/>
      <c r="I34" s="340"/>
      <c r="J34" s="341" t="s">
        <v>977</v>
      </c>
    </row>
    <row r="35" spans="1:10" s="335" customFormat="1" ht="22.5" customHeight="1" x14ac:dyDescent="0.25">
      <c r="A35" s="344"/>
      <c r="B35" s="345" t="s">
        <v>414</v>
      </c>
      <c r="C35" s="340"/>
      <c r="D35" s="341"/>
      <c r="E35" s="342">
        <v>7971600</v>
      </c>
      <c r="F35" s="342">
        <f>F34</f>
        <v>173735</v>
      </c>
      <c r="G35" s="343">
        <f t="shared" si="0"/>
        <v>2.1794244568217174</v>
      </c>
      <c r="H35" s="345" t="s">
        <v>978</v>
      </c>
      <c r="I35" s="340"/>
      <c r="J35" s="341"/>
    </row>
    <row r="36" spans="1:10" s="335" customFormat="1" ht="22.5" customHeight="1" x14ac:dyDescent="0.25">
      <c r="A36" s="336">
        <v>7</v>
      </c>
      <c r="B36" s="337" t="s">
        <v>12</v>
      </c>
      <c r="C36" s="331">
        <v>1</v>
      </c>
      <c r="D36" s="338" t="s">
        <v>468</v>
      </c>
      <c r="E36" s="333">
        <v>658877</v>
      </c>
      <c r="F36" s="333">
        <v>135145</v>
      </c>
      <c r="G36" s="334">
        <f t="shared" si="0"/>
        <v>20.511415635998826</v>
      </c>
      <c r="H36" s="337" t="s">
        <v>917</v>
      </c>
      <c r="I36" s="331">
        <v>1</v>
      </c>
      <c r="J36" s="338" t="s">
        <v>997</v>
      </c>
    </row>
    <row r="37" spans="1:10" s="335" customFormat="1" ht="22.5" customHeight="1" x14ac:dyDescent="0.25">
      <c r="A37" s="336"/>
      <c r="B37" s="337"/>
      <c r="C37" s="331">
        <v>2</v>
      </c>
      <c r="D37" s="338" t="s">
        <v>467</v>
      </c>
      <c r="E37" s="333">
        <v>1053471</v>
      </c>
      <c r="F37" s="333">
        <v>256010</v>
      </c>
      <c r="G37" s="334">
        <f t="shared" si="0"/>
        <v>24.301570712435367</v>
      </c>
      <c r="H37" s="337"/>
      <c r="I37" s="331">
        <v>2</v>
      </c>
      <c r="J37" s="338" t="s">
        <v>998</v>
      </c>
    </row>
    <row r="38" spans="1:10" s="335" customFormat="1" ht="22.5" customHeight="1" x14ac:dyDescent="0.25">
      <c r="A38" s="336"/>
      <c r="B38" s="337"/>
      <c r="C38" s="331">
        <v>3</v>
      </c>
      <c r="D38" s="338" t="s">
        <v>466</v>
      </c>
      <c r="E38" s="333">
        <v>722072</v>
      </c>
      <c r="F38" s="333">
        <v>16038</v>
      </c>
      <c r="G38" s="334">
        <f t="shared" si="0"/>
        <v>2.2211081443401768</v>
      </c>
      <c r="H38" s="337"/>
      <c r="I38" s="331">
        <v>3</v>
      </c>
      <c r="J38" s="338" t="s">
        <v>999</v>
      </c>
    </row>
    <row r="39" spans="1:10" s="335" customFormat="1" ht="22.5" customHeight="1" x14ac:dyDescent="0.25">
      <c r="A39" s="336"/>
      <c r="B39" s="337"/>
      <c r="C39" s="331">
        <v>4</v>
      </c>
      <c r="D39" s="338" t="s">
        <v>465</v>
      </c>
      <c r="E39" s="333">
        <v>1610208</v>
      </c>
      <c r="F39" s="333">
        <v>313347</v>
      </c>
      <c r="G39" s="334">
        <f t="shared" si="0"/>
        <v>19.460032492696598</v>
      </c>
      <c r="H39" s="337"/>
      <c r="I39" s="331">
        <v>4</v>
      </c>
      <c r="J39" s="338" t="s">
        <v>1000</v>
      </c>
    </row>
    <row r="40" spans="1:10" s="335" customFormat="1" ht="22.5" customHeight="1" x14ac:dyDescent="0.25">
      <c r="A40" s="336"/>
      <c r="B40" s="337"/>
      <c r="C40" s="331">
        <v>5</v>
      </c>
      <c r="D40" s="338" t="s">
        <v>464</v>
      </c>
      <c r="E40" s="333">
        <v>1055090</v>
      </c>
      <c r="F40" s="333">
        <v>58808</v>
      </c>
      <c r="G40" s="334">
        <f t="shared" si="0"/>
        <v>5.573742524334417</v>
      </c>
      <c r="H40" s="337"/>
      <c r="I40" s="331">
        <v>5</v>
      </c>
      <c r="J40" s="338" t="s">
        <v>1001</v>
      </c>
    </row>
    <row r="41" spans="1:10" s="335" customFormat="1" ht="22.5" customHeight="1" x14ac:dyDescent="0.25">
      <c r="A41" s="336"/>
      <c r="B41" s="339"/>
      <c r="C41" s="340"/>
      <c r="D41" s="341" t="s">
        <v>415</v>
      </c>
      <c r="E41" s="342">
        <f>SUM(E36:E40)</f>
        <v>5099718</v>
      </c>
      <c r="F41" s="342">
        <f>SUM(F36:F40)</f>
        <v>779348</v>
      </c>
      <c r="G41" s="343">
        <f t="shared" si="0"/>
        <v>15.282178347900805</v>
      </c>
      <c r="H41" s="339"/>
      <c r="I41" s="340"/>
      <c r="J41" s="341" t="s">
        <v>977</v>
      </c>
    </row>
    <row r="42" spans="1:10" s="335" customFormat="1" ht="22.5" customHeight="1" x14ac:dyDescent="0.25">
      <c r="A42" s="344"/>
      <c r="B42" s="345" t="s">
        <v>414</v>
      </c>
      <c r="C42" s="340"/>
      <c r="D42" s="341"/>
      <c r="E42" s="342">
        <v>19179100</v>
      </c>
      <c r="F42" s="342">
        <f>F41</f>
        <v>779348</v>
      </c>
      <c r="G42" s="343">
        <f t="shared" si="0"/>
        <v>4.0635274856484402</v>
      </c>
      <c r="H42" s="345" t="s">
        <v>978</v>
      </c>
      <c r="I42" s="340"/>
      <c r="J42" s="341"/>
    </row>
    <row r="43" spans="1:10" s="335" customFormat="1" ht="22.5" customHeight="1" x14ac:dyDescent="0.25">
      <c r="A43" s="336">
        <v>8</v>
      </c>
      <c r="B43" s="337" t="s">
        <v>463</v>
      </c>
      <c r="C43" s="331">
        <v>1</v>
      </c>
      <c r="D43" s="338" t="s">
        <v>462</v>
      </c>
      <c r="E43" s="333">
        <v>448000</v>
      </c>
      <c r="F43" s="333">
        <v>16204</v>
      </c>
      <c r="G43" s="334">
        <f t="shared" si="0"/>
        <v>3.6169642857142859</v>
      </c>
      <c r="H43" s="337" t="s">
        <v>918</v>
      </c>
      <c r="I43" s="331">
        <v>1</v>
      </c>
      <c r="J43" s="338" t="s">
        <v>1002</v>
      </c>
    </row>
    <row r="44" spans="1:10" s="335" customFormat="1" ht="22.5" customHeight="1" x14ac:dyDescent="0.25">
      <c r="A44" s="336"/>
      <c r="B44" s="339"/>
      <c r="C44" s="340"/>
      <c r="D44" s="341" t="s">
        <v>415</v>
      </c>
      <c r="E44" s="342">
        <f>SUM(E43)</f>
        <v>448000</v>
      </c>
      <c r="F44" s="342">
        <f>SUM(F43)</f>
        <v>16204</v>
      </c>
      <c r="G44" s="343">
        <f t="shared" si="0"/>
        <v>3.6169642857142859</v>
      </c>
      <c r="H44" s="339"/>
      <c r="I44" s="340"/>
      <c r="J44" s="341" t="s">
        <v>977</v>
      </c>
    </row>
    <row r="45" spans="1:10" s="335" customFormat="1" ht="22.5" customHeight="1" x14ac:dyDescent="0.25">
      <c r="A45" s="344"/>
      <c r="B45" s="345" t="s">
        <v>414</v>
      </c>
      <c r="C45" s="340"/>
      <c r="D45" s="341"/>
      <c r="E45" s="342">
        <v>3885200</v>
      </c>
      <c r="F45" s="342">
        <f>F44</f>
        <v>16204</v>
      </c>
      <c r="G45" s="343">
        <f t="shared" si="0"/>
        <v>0.41706990631112939</v>
      </c>
      <c r="H45" s="345" t="s">
        <v>978</v>
      </c>
      <c r="I45" s="340"/>
      <c r="J45" s="341"/>
    </row>
    <row r="46" spans="1:10" s="335" customFormat="1" ht="22.5" customHeight="1" x14ac:dyDescent="0.25">
      <c r="A46" s="336">
        <v>9</v>
      </c>
      <c r="B46" s="337" t="s">
        <v>13</v>
      </c>
      <c r="C46" s="331">
        <v>1</v>
      </c>
      <c r="D46" s="338" t="s">
        <v>461</v>
      </c>
      <c r="E46" s="346">
        <v>924500</v>
      </c>
      <c r="F46" s="346">
        <v>112941</v>
      </c>
      <c r="G46" s="334">
        <f t="shared" si="0"/>
        <v>12.216441319632233</v>
      </c>
      <c r="H46" s="337" t="s">
        <v>1003</v>
      </c>
      <c r="I46" s="331">
        <v>1</v>
      </c>
      <c r="J46" s="338" t="s">
        <v>1004</v>
      </c>
    </row>
    <row r="47" spans="1:10" s="335" customFormat="1" ht="22.5" customHeight="1" x14ac:dyDescent="0.25">
      <c r="A47" s="336"/>
      <c r="B47" s="337"/>
      <c r="C47" s="331">
        <v>2</v>
      </c>
      <c r="D47" s="332" t="s">
        <v>460</v>
      </c>
      <c r="E47" s="333">
        <v>863120</v>
      </c>
      <c r="F47" s="333">
        <v>191511</v>
      </c>
      <c r="G47" s="334">
        <f t="shared" si="0"/>
        <v>22.188224117156363</v>
      </c>
      <c r="H47" s="337"/>
      <c r="I47" s="331">
        <v>2</v>
      </c>
      <c r="J47" s="332" t="s">
        <v>1005</v>
      </c>
    </row>
    <row r="48" spans="1:10" s="335" customFormat="1" ht="22.5" customHeight="1" x14ac:dyDescent="0.25">
      <c r="A48" s="336"/>
      <c r="B48" s="337"/>
      <c r="C48" s="331">
        <v>3</v>
      </c>
      <c r="D48" s="338" t="s">
        <v>190</v>
      </c>
      <c r="E48" s="333">
        <v>456449</v>
      </c>
      <c r="F48" s="333">
        <v>144079</v>
      </c>
      <c r="G48" s="334">
        <f t="shared" si="0"/>
        <v>31.565191291907745</v>
      </c>
      <c r="H48" s="337"/>
      <c r="I48" s="331">
        <v>3</v>
      </c>
      <c r="J48" s="338" t="s">
        <v>1006</v>
      </c>
    </row>
    <row r="49" spans="1:10" s="335" customFormat="1" ht="22.5" customHeight="1" x14ac:dyDescent="0.25">
      <c r="A49" s="336"/>
      <c r="B49" s="337"/>
      <c r="C49" s="331">
        <v>4</v>
      </c>
      <c r="D49" s="338" t="s">
        <v>459</v>
      </c>
      <c r="E49" s="333">
        <v>646912</v>
      </c>
      <c r="F49" s="333">
        <v>322601</v>
      </c>
      <c r="G49" s="334">
        <f t="shared" si="0"/>
        <v>49.867833646616546</v>
      </c>
      <c r="H49" s="337"/>
      <c r="I49" s="331">
        <v>4</v>
      </c>
      <c r="J49" s="338" t="s">
        <v>1007</v>
      </c>
    </row>
    <row r="50" spans="1:10" s="335" customFormat="1" ht="22.5" customHeight="1" x14ac:dyDescent="0.25">
      <c r="A50" s="336"/>
      <c r="B50" s="337"/>
      <c r="C50" s="331">
        <v>5</v>
      </c>
      <c r="D50" s="338" t="s">
        <v>458</v>
      </c>
      <c r="E50" s="333">
        <v>1168336</v>
      </c>
      <c r="F50" s="333">
        <v>373553</v>
      </c>
      <c r="G50" s="334">
        <f t="shared" si="0"/>
        <v>31.973079662015035</v>
      </c>
      <c r="H50" s="337"/>
      <c r="I50" s="331">
        <v>5</v>
      </c>
      <c r="J50" s="338" t="s">
        <v>1008</v>
      </c>
    </row>
    <row r="51" spans="1:10" s="335" customFormat="1" ht="22.5" customHeight="1" x14ac:dyDescent="0.25">
      <c r="A51" s="336"/>
      <c r="B51" s="337"/>
      <c r="C51" s="331">
        <v>6</v>
      </c>
      <c r="D51" s="338" t="s">
        <v>457</v>
      </c>
      <c r="E51" s="333">
        <v>486007</v>
      </c>
      <c r="F51" s="333">
        <v>160244</v>
      </c>
      <c r="G51" s="334">
        <f t="shared" si="0"/>
        <v>32.971541562158571</v>
      </c>
      <c r="H51" s="337"/>
      <c r="I51" s="331">
        <v>6</v>
      </c>
      <c r="J51" s="338" t="s">
        <v>1009</v>
      </c>
    </row>
    <row r="52" spans="1:10" s="335" customFormat="1" ht="22.5" customHeight="1" x14ac:dyDescent="0.25">
      <c r="A52" s="336"/>
      <c r="B52" s="337"/>
      <c r="C52" s="331">
        <v>7</v>
      </c>
      <c r="D52" s="338" t="s">
        <v>456</v>
      </c>
      <c r="E52" s="333">
        <v>1039194</v>
      </c>
      <c r="F52" s="333">
        <v>228736</v>
      </c>
      <c r="G52" s="334">
        <f t="shared" si="0"/>
        <v>22.010904604914963</v>
      </c>
      <c r="H52" s="337"/>
      <c r="I52" s="331">
        <v>7</v>
      </c>
      <c r="J52" s="338" t="s">
        <v>1010</v>
      </c>
    </row>
    <row r="53" spans="1:10" s="335" customFormat="1" ht="22.5" customHeight="1" x14ac:dyDescent="0.25">
      <c r="A53" s="336"/>
      <c r="B53" s="337"/>
      <c r="C53" s="331">
        <v>8</v>
      </c>
      <c r="D53" s="338" t="s">
        <v>455</v>
      </c>
      <c r="E53" s="333">
        <v>609874</v>
      </c>
      <c r="F53" s="333">
        <v>129700</v>
      </c>
      <c r="G53" s="334">
        <f t="shared" si="0"/>
        <v>21.266687873232833</v>
      </c>
      <c r="H53" s="337"/>
      <c r="I53" s="331">
        <v>8</v>
      </c>
      <c r="J53" s="338" t="s">
        <v>1011</v>
      </c>
    </row>
    <row r="54" spans="1:10" s="335" customFormat="1" ht="22.5" customHeight="1" x14ac:dyDescent="0.25">
      <c r="A54" s="336"/>
      <c r="B54" s="339"/>
      <c r="C54" s="340"/>
      <c r="D54" s="341" t="s">
        <v>415</v>
      </c>
      <c r="E54" s="342">
        <f>SUM(E46:E53)</f>
        <v>6194392</v>
      </c>
      <c r="F54" s="342">
        <f>SUM(F46:F53)</f>
        <v>1663365</v>
      </c>
      <c r="G54" s="343">
        <f t="shared" si="0"/>
        <v>26.852756493292645</v>
      </c>
      <c r="H54" s="339"/>
      <c r="I54" s="340"/>
      <c r="J54" s="341" t="s">
        <v>977</v>
      </c>
    </row>
    <row r="55" spans="1:10" s="335" customFormat="1" ht="22.5" customHeight="1" x14ac:dyDescent="0.25">
      <c r="A55" s="344"/>
      <c r="B55" s="345" t="s">
        <v>414</v>
      </c>
      <c r="C55" s="340"/>
      <c r="D55" s="341"/>
      <c r="E55" s="342">
        <v>30825200</v>
      </c>
      <c r="F55" s="342">
        <f>F54</f>
        <v>1663365</v>
      </c>
      <c r="G55" s="343">
        <f t="shared" si="0"/>
        <v>5.3961207064349948</v>
      </c>
      <c r="H55" s="345" t="s">
        <v>978</v>
      </c>
      <c r="I55" s="340"/>
      <c r="J55" s="341"/>
    </row>
    <row r="56" spans="1:10" s="335" customFormat="1" ht="22.5" customHeight="1" x14ac:dyDescent="0.25">
      <c r="A56" s="336">
        <v>10</v>
      </c>
      <c r="B56" s="337" t="s">
        <v>14</v>
      </c>
      <c r="C56" s="331">
        <v>1</v>
      </c>
      <c r="D56" s="338" t="s">
        <v>454</v>
      </c>
      <c r="E56" s="333">
        <v>934716</v>
      </c>
      <c r="F56" s="333">
        <v>49933</v>
      </c>
      <c r="G56" s="334">
        <f t="shared" si="0"/>
        <v>5.342050419592689</v>
      </c>
      <c r="H56" s="337" t="s">
        <v>682</v>
      </c>
      <c r="I56" s="331">
        <v>1</v>
      </c>
      <c r="J56" s="338" t="s">
        <v>1012</v>
      </c>
    </row>
    <row r="57" spans="1:10" s="335" customFormat="1" ht="22.5" customHeight="1" x14ac:dyDescent="0.25">
      <c r="A57" s="336"/>
      <c r="B57" s="337"/>
      <c r="C57" s="331">
        <v>2</v>
      </c>
      <c r="D57" s="338" t="s">
        <v>453</v>
      </c>
      <c r="E57" s="333">
        <v>1527764</v>
      </c>
      <c r="F57" s="333">
        <v>647462</v>
      </c>
      <c r="G57" s="334">
        <f t="shared" si="0"/>
        <v>42.37971309704902</v>
      </c>
      <c r="H57" s="337"/>
      <c r="I57" s="331">
        <v>2</v>
      </c>
      <c r="J57" s="338" t="s">
        <v>1013</v>
      </c>
    </row>
    <row r="58" spans="1:10" s="335" customFormat="1" ht="22.5" customHeight="1" x14ac:dyDescent="0.25">
      <c r="A58" s="336"/>
      <c r="B58" s="337"/>
      <c r="C58" s="331">
        <v>3</v>
      </c>
      <c r="D58" s="338" t="s">
        <v>452</v>
      </c>
      <c r="E58" s="333">
        <v>630900</v>
      </c>
      <c r="F58" s="333">
        <v>69308</v>
      </c>
      <c r="G58" s="334">
        <f t="shared" si="0"/>
        <v>10.985576161039784</v>
      </c>
      <c r="H58" s="337"/>
      <c r="I58" s="331">
        <v>3</v>
      </c>
      <c r="J58" s="338" t="s">
        <v>1014</v>
      </c>
    </row>
    <row r="59" spans="1:10" s="335" customFormat="1" ht="22.5" customHeight="1" x14ac:dyDescent="0.25">
      <c r="A59" s="336"/>
      <c r="B59" s="339"/>
      <c r="C59" s="340"/>
      <c r="D59" s="341" t="s">
        <v>415</v>
      </c>
      <c r="E59" s="342">
        <f>SUM(E56:E58)</f>
        <v>3093380</v>
      </c>
      <c r="F59" s="342">
        <f>SUM(F56:F58)</f>
        <v>766703</v>
      </c>
      <c r="G59" s="343">
        <f t="shared" si="0"/>
        <v>24.785283411672669</v>
      </c>
      <c r="H59" s="339"/>
      <c r="I59" s="340"/>
      <c r="J59" s="341" t="s">
        <v>977</v>
      </c>
    </row>
    <row r="60" spans="1:10" s="335" customFormat="1" ht="22.5" customHeight="1" x14ac:dyDescent="0.25">
      <c r="A60" s="344"/>
      <c r="B60" s="345" t="s">
        <v>414</v>
      </c>
      <c r="C60" s="340"/>
      <c r="D60" s="341"/>
      <c r="E60" s="342">
        <v>30771300</v>
      </c>
      <c r="F60" s="342">
        <f>F59</f>
        <v>766703</v>
      </c>
      <c r="G60" s="343">
        <f t="shared" si="0"/>
        <v>2.491617188744057</v>
      </c>
      <c r="H60" s="345" t="s">
        <v>978</v>
      </c>
      <c r="I60" s="340"/>
      <c r="J60" s="341"/>
    </row>
    <row r="61" spans="1:10" s="335" customFormat="1" ht="22.5" customHeight="1" x14ac:dyDescent="0.25">
      <c r="A61" s="336">
        <v>11</v>
      </c>
      <c r="B61" s="337" t="s">
        <v>15</v>
      </c>
      <c r="C61" s="331">
        <v>1</v>
      </c>
      <c r="D61" s="338" t="s">
        <v>451</v>
      </c>
      <c r="E61" s="346">
        <v>57800</v>
      </c>
      <c r="F61" s="346">
        <v>10238</v>
      </c>
      <c r="G61" s="334">
        <f t="shared" si="0"/>
        <v>17.712802768166089</v>
      </c>
      <c r="H61" s="337" t="s">
        <v>919</v>
      </c>
      <c r="I61" s="331">
        <v>1</v>
      </c>
      <c r="J61" s="338" t="s">
        <v>1015</v>
      </c>
    </row>
    <row r="62" spans="1:10" s="335" customFormat="1" ht="22.5" customHeight="1" x14ac:dyDescent="0.25">
      <c r="A62" s="336"/>
      <c r="B62" s="337"/>
      <c r="C62" s="331">
        <v>2</v>
      </c>
      <c r="D62" s="338" t="s">
        <v>450</v>
      </c>
      <c r="E62" s="346">
        <v>51900</v>
      </c>
      <c r="F62" s="346">
        <v>15098</v>
      </c>
      <c r="G62" s="334">
        <f t="shared" si="0"/>
        <v>29.090558766859342</v>
      </c>
      <c r="H62" s="337"/>
      <c r="I62" s="331">
        <v>2</v>
      </c>
      <c r="J62" s="338" t="s">
        <v>1016</v>
      </c>
    </row>
    <row r="63" spans="1:10" s="335" customFormat="1" ht="22.5" customHeight="1" x14ac:dyDescent="0.25">
      <c r="A63" s="336"/>
      <c r="B63" s="339"/>
      <c r="C63" s="340"/>
      <c r="D63" s="341" t="s">
        <v>415</v>
      </c>
      <c r="E63" s="342">
        <f>SUM(E61:E62)</f>
        <v>109700</v>
      </c>
      <c r="F63" s="342">
        <f>SUM(F61:F62)</f>
        <v>25336</v>
      </c>
      <c r="G63" s="343">
        <f t="shared" si="0"/>
        <v>23.095715587967184</v>
      </c>
      <c r="H63" s="339"/>
      <c r="I63" s="340"/>
      <c r="J63" s="341" t="s">
        <v>977</v>
      </c>
    </row>
    <row r="64" spans="1:10" s="335" customFormat="1" ht="22.5" customHeight="1" x14ac:dyDescent="0.25">
      <c r="A64" s="344"/>
      <c r="B64" s="345" t="s">
        <v>414</v>
      </c>
      <c r="C64" s="340"/>
      <c r="D64" s="341"/>
      <c r="E64" s="342">
        <v>2232700</v>
      </c>
      <c r="F64" s="342">
        <f>F63</f>
        <v>25336</v>
      </c>
      <c r="G64" s="343">
        <f t="shared" si="0"/>
        <v>1.1347695615174453</v>
      </c>
      <c r="H64" s="345" t="s">
        <v>978</v>
      </c>
      <c r="I64" s="340"/>
      <c r="J64" s="341"/>
    </row>
    <row r="65" spans="1:10" s="335" customFormat="1" ht="22.5" customHeight="1" x14ac:dyDescent="0.25">
      <c r="A65" s="336">
        <v>12</v>
      </c>
      <c r="B65" s="337" t="s">
        <v>16</v>
      </c>
      <c r="C65" s="331">
        <v>1</v>
      </c>
      <c r="D65" s="338" t="s">
        <v>449</v>
      </c>
      <c r="E65" s="346">
        <v>260300</v>
      </c>
      <c r="F65" s="346">
        <v>34201</v>
      </c>
      <c r="G65" s="334">
        <f t="shared" si="0"/>
        <v>13.139070303495966</v>
      </c>
      <c r="H65" s="337" t="s">
        <v>920</v>
      </c>
      <c r="I65" s="331">
        <v>1</v>
      </c>
      <c r="J65" s="338" t="s">
        <v>1017</v>
      </c>
    </row>
    <row r="66" spans="1:10" s="335" customFormat="1" ht="22.5" customHeight="1" x14ac:dyDescent="0.25">
      <c r="A66" s="336"/>
      <c r="B66" s="337"/>
      <c r="C66" s="331">
        <v>2</v>
      </c>
      <c r="D66" s="332" t="s">
        <v>448</v>
      </c>
      <c r="E66" s="333">
        <v>381900</v>
      </c>
      <c r="F66" s="333">
        <v>178666</v>
      </c>
      <c r="G66" s="334">
        <f t="shared" si="0"/>
        <v>46.783451165226495</v>
      </c>
      <c r="H66" s="337"/>
      <c r="I66" s="331">
        <v>2</v>
      </c>
      <c r="J66" s="332" t="s">
        <v>1018</v>
      </c>
    </row>
    <row r="67" spans="1:10" s="335" customFormat="1" ht="22.5" customHeight="1" x14ac:dyDescent="0.25">
      <c r="A67" s="336"/>
      <c r="B67" s="337"/>
      <c r="C67" s="331">
        <v>3</v>
      </c>
      <c r="D67" s="338" t="s">
        <v>447</v>
      </c>
      <c r="E67" s="333">
        <v>185700</v>
      </c>
      <c r="F67" s="333">
        <v>8003</v>
      </c>
      <c r="G67" s="334">
        <f t="shared" si="0"/>
        <v>4.3096392030156165</v>
      </c>
      <c r="H67" s="337"/>
      <c r="I67" s="331">
        <v>3</v>
      </c>
      <c r="J67" s="338" t="s">
        <v>1019</v>
      </c>
    </row>
    <row r="68" spans="1:10" s="335" customFormat="1" ht="22.5" customHeight="1" x14ac:dyDescent="0.25">
      <c r="A68" s="336"/>
      <c r="B68" s="337"/>
      <c r="C68" s="331">
        <v>4</v>
      </c>
      <c r="D68" s="338" t="s">
        <v>446</v>
      </c>
      <c r="E68" s="333">
        <v>370700</v>
      </c>
      <c r="F68" s="333">
        <v>42516</v>
      </c>
      <c r="G68" s="334">
        <f t="shared" si="0"/>
        <v>11.469112489884004</v>
      </c>
      <c r="H68" s="337"/>
      <c r="I68" s="331">
        <v>4</v>
      </c>
      <c r="J68" s="338" t="s">
        <v>1020</v>
      </c>
    </row>
    <row r="69" spans="1:10" s="335" customFormat="1" ht="22.5" customHeight="1" x14ac:dyDescent="0.25">
      <c r="A69" s="336"/>
      <c r="B69" s="339"/>
      <c r="C69" s="340"/>
      <c r="D69" s="341" t="s">
        <v>415</v>
      </c>
      <c r="E69" s="342">
        <f>SUM(E65:E68)</f>
        <v>1198600</v>
      </c>
      <c r="F69" s="342">
        <f>SUM(F65:F68)</f>
        <v>263386</v>
      </c>
      <c r="G69" s="343">
        <f t="shared" ref="G69:G122" si="1">F69/E69*100</f>
        <v>21.974470215251127</v>
      </c>
      <c r="H69" s="339"/>
      <c r="I69" s="340"/>
      <c r="J69" s="341" t="s">
        <v>977</v>
      </c>
    </row>
    <row r="70" spans="1:10" s="335" customFormat="1" ht="22.5" customHeight="1" x14ac:dyDescent="0.25">
      <c r="A70" s="344"/>
      <c r="B70" s="345" t="s">
        <v>414</v>
      </c>
      <c r="C70" s="340"/>
      <c r="D70" s="341"/>
      <c r="E70" s="342">
        <v>2242900</v>
      </c>
      <c r="F70" s="342">
        <f>F69</f>
        <v>263386</v>
      </c>
      <c r="G70" s="343">
        <f t="shared" si="1"/>
        <v>11.743100450309866</v>
      </c>
      <c r="H70" s="345" t="s">
        <v>978</v>
      </c>
      <c r="I70" s="340"/>
      <c r="J70" s="341"/>
    </row>
    <row r="71" spans="1:10" s="335" customFormat="1" ht="22.5" customHeight="1" x14ac:dyDescent="0.25">
      <c r="A71" s="336">
        <v>13</v>
      </c>
      <c r="B71" s="337" t="s">
        <v>17</v>
      </c>
      <c r="C71" s="331">
        <v>1</v>
      </c>
      <c r="D71" s="338" t="s">
        <v>445</v>
      </c>
      <c r="E71" s="333">
        <v>357631</v>
      </c>
      <c r="F71" s="333">
        <v>109184</v>
      </c>
      <c r="G71" s="334">
        <f t="shared" si="1"/>
        <v>30.52979188045779</v>
      </c>
      <c r="H71" s="337" t="s">
        <v>921</v>
      </c>
      <c r="I71" s="331">
        <v>1</v>
      </c>
      <c r="J71" s="338" t="s">
        <v>1021</v>
      </c>
    </row>
    <row r="72" spans="1:10" s="335" customFormat="1" ht="22.5" customHeight="1" x14ac:dyDescent="0.25">
      <c r="A72" s="336"/>
      <c r="B72" s="337"/>
      <c r="C72" s="331">
        <v>2</v>
      </c>
      <c r="D72" s="338" t="s">
        <v>444</v>
      </c>
      <c r="E72" s="333">
        <v>318583</v>
      </c>
      <c r="F72" s="333">
        <v>184795</v>
      </c>
      <c r="G72" s="334">
        <f t="shared" si="1"/>
        <v>58.005292184454284</v>
      </c>
      <c r="H72" s="337"/>
      <c r="I72" s="331">
        <v>2</v>
      </c>
      <c r="J72" s="338" t="s">
        <v>1022</v>
      </c>
    </row>
    <row r="73" spans="1:10" s="335" customFormat="1" ht="22.5" customHeight="1" x14ac:dyDescent="0.25">
      <c r="A73" s="336"/>
      <c r="B73" s="337"/>
      <c r="C73" s="331">
        <v>3</v>
      </c>
      <c r="D73" s="338" t="s">
        <v>443</v>
      </c>
      <c r="E73" s="333">
        <v>138251</v>
      </c>
      <c r="F73" s="333">
        <v>16865</v>
      </c>
      <c r="G73" s="334">
        <f t="shared" si="1"/>
        <v>12.198826771596588</v>
      </c>
      <c r="H73" s="337"/>
      <c r="I73" s="331">
        <v>3</v>
      </c>
      <c r="J73" s="338" t="s">
        <v>1023</v>
      </c>
    </row>
    <row r="74" spans="1:10" s="335" customFormat="1" ht="22.5" customHeight="1" x14ac:dyDescent="0.25">
      <c r="A74" s="336"/>
      <c r="B74" s="337"/>
      <c r="C74" s="331">
        <v>4</v>
      </c>
      <c r="D74" s="338" t="s">
        <v>442</v>
      </c>
      <c r="E74" s="333">
        <v>199119</v>
      </c>
      <c r="F74" s="333">
        <v>95965</v>
      </c>
      <c r="G74" s="334">
        <f t="shared" si="1"/>
        <v>48.194798085566923</v>
      </c>
      <c r="H74" s="337"/>
      <c r="I74" s="331">
        <v>4</v>
      </c>
      <c r="J74" s="338" t="s">
        <v>1024</v>
      </c>
    </row>
    <row r="75" spans="1:10" s="335" customFormat="1" ht="22.5" customHeight="1" x14ac:dyDescent="0.25">
      <c r="A75" s="336"/>
      <c r="B75" s="337"/>
      <c r="C75" s="331">
        <v>5</v>
      </c>
      <c r="D75" s="338" t="s">
        <v>441</v>
      </c>
      <c r="E75" s="333">
        <v>453800</v>
      </c>
      <c r="F75" s="333">
        <v>59913</v>
      </c>
      <c r="G75" s="334">
        <f t="shared" si="1"/>
        <v>13.202512119876598</v>
      </c>
      <c r="H75" s="337"/>
      <c r="I75" s="331">
        <v>5</v>
      </c>
      <c r="J75" s="338" t="s">
        <v>1025</v>
      </c>
    </row>
    <row r="76" spans="1:10" s="335" customFormat="1" ht="22.5" customHeight="1" x14ac:dyDescent="0.25">
      <c r="A76" s="336"/>
      <c r="B76" s="337"/>
      <c r="C76" s="331">
        <v>6</v>
      </c>
      <c r="D76" s="338" t="s">
        <v>440</v>
      </c>
      <c r="E76" s="333">
        <v>302575</v>
      </c>
      <c r="F76" s="333">
        <v>50986</v>
      </c>
      <c r="G76" s="334">
        <f t="shared" si="1"/>
        <v>16.850698174006446</v>
      </c>
      <c r="H76" s="337"/>
      <c r="I76" s="331">
        <v>6</v>
      </c>
      <c r="J76" s="338" t="s">
        <v>1026</v>
      </c>
    </row>
    <row r="77" spans="1:10" s="335" customFormat="1" ht="22.5" customHeight="1" x14ac:dyDescent="0.25">
      <c r="A77" s="336"/>
      <c r="B77" s="337"/>
      <c r="C77" s="331">
        <v>7</v>
      </c>
      <c r="D77" s="338" t="s">
        <v>439</v>
      </c>
      <c r="E77" s="333">
        <v>196581</v>
      </c>
      <c r="F77" s="333">
        <v>29416</v>
      </c>
      <c r="G77" s="334">
        <f t="shared" si="1"/>
        <v>14.963806268154094</v>
      </c>
      <c r="H77" s="337"/>
      <c r="I77" s="331">
        <v>7</v>
      </c>
      <c r="J77" s="338" t="s">
        <v>1027</v>
      </c>
    </row>
    <row r="78" spans="1:10" s="335" customFormat="1" ht="22.5" customHeight="1" x14ac:dyDescent="0.25">
      <c r="A78" s="336"/>
      <c r="B78" s="337"/>
      <c r="C78" s="331">
        <v>8</v>
      </c>
      <c r="D78" s="338" t="s">
        <v>438</v>
      </c>
      <c r="E78" s="333">
        <v>142160</v>
      </c>
      <c r="F78" s="333">
        <v>70702</v>
      </c>
      <c r="G78" s="334">
        <f t="shared" si="1"/>
        <v>49.734102419808664</v>
      </c>
      <c r="H78" s="337"/>
      <c r="I78" s="331">
        <v>8</v>
      </c>
      <c r="J78" s="338" t="s">
        <v>1028</v>
      </c>
    </row>
    <row r="79" spans="1:10" s="335" customFormat="1" ht="22.5" customHeight="1" x14ac:dyDescent="0.25">
      <c r="A79" s="336"/>
      <c r="B79" s="339"/>
      <c r="C79" s="340"/>
      <c r="D79" s="341" t="s">
        <v>415</v>
      </c>
      <c r="E79" s="342">
        <f>SUM(E71:E78)</f>
        <v>2108700</v>
      </c>
      <c r="F79" s="342">
        <f>SUM(F71:F78)</f>
        <v>617826</v>
      </c>
      <c r="G79" s="343">
        <f t="shared" si="1"/>
        <v>29.298904538341159</v>
      </c>
      <c r="H79" s="339"/>
      <c r="I79" s="340"/>
      <c r="J79" s="341" t="s">
        <v>977</v>
      </c>
    </row>
    <row r="80" spans="1:10" s="335" customFormat="1" ht="22.5" customHeight="1" x14ac:dyDescent="0.25">
      <c r="A80" s="344"/>
      <c r="B80" s="345" t="s">
        <v>414</v>
      </c>
      <c r="C80" s="340"/>
      <c r="D80" s="341"/>
      <c r="E80" s="342">
        <f>E79</f>
        <v>2108700</v>
      </c>
      <c r="F80" s="342">
        <f>F79</f>
        <v>617826</v>
      </c>
      <c r="G80" s="343">
        <f t="shared" si="1"/>
        <v>29.298904538341159</v>
      </c>
      <c r="H80" s="345" t="s">
        <v>978</v>
      </c>
      <c r="I80" s="340"/>
      <c r="J80" s="341"/>
    </row>
    <row r="81" spans="1:10" s="335" customFormat="1" ht="22.5" customHeight="1" x14ac:dyDescent="0.25">
      <c r="A81" s="336">
        <v>14</v>
      </c>
      <c r="B81" s="337" t="s">
        <v>18</v>
      </c>
      <c r="C81" s="331"/>
      <c r="D81" s="347" t="s">
        <v>437</v>
      </c>
      <c r="E81" s="346">
        <v>1657900</v>
      </c>
      <c r="F81" s="346">
        <v>441339</v>
      </c>
      <c r="G81" s="334">
        <f t="shared" si="1"/>
        <v>26.620363109958383</v>
      </c>
      <c r="H81" s="337" t="s">
        <v>670</v>
      </c>
      <c r="I81" s="331"/>
      <c r="J81" s="347" t="s">
        <v>1029</v>
      </c>
    </row>
    <row r="82" spans="1:10" s="335" customFormat="1" ht="22.5" customHeight="1" x14ac:dyDescent="0.25">
      <c r="A82" s="336"/>
      <c r="B82" s="339"/>
      <c r="C82" s="340"/>
      <c r="D82" s="341" t="s">
        <v>415</v>
      </c>
      <c r="E82" s="342">
        <f>SUM(E81)</f>
        <v>1657900</v>
      </c>
      <c r="F82" s="342">
        <f>SUM(F81)</f>
        <v>441339</v>
      </c>
      <c r="G82" s="343">
        <f t="shared" si="1"/>
        <v>26.620363109958383</v>
      </c>
      <c r="H82" s="339"/>
      <c r="I82" s="340"/>
      <c r="J82" s="341" t="s">
        <v>977</v>
      </c>
    </row>
    <row r="83" spans="1:10" s="335" customFormat="1" ht="22.5" customHeight="1" x14ac:dyDescent="0.25">
      <c r="A83" s="344"/>
      <c r="B83" s="345" t="s">
        <v>414</v>
      </c>
      <c r="C83" s="340"/>
      <c r="D83" s="341"/>
      <c r="E83" s="342">
        <f>E82</f>
        <v>1657900</v>
      </c>
      <c r="F83" s="342">
        <f>F82</f>
        <v>441339</v>
      </c>
      <c r="G83" s="343">
        <f t="shared" si="1"/>
        <v>26.620363109958383</v>
      </c>
      <c r="H83" s="345" t="s">
        <v>978</v>
      </c>
      <c r="I83" s="340"/>
      <c r="J83" s="341"/>
    </row>
    <row r="84" spans="1:10" s="335" customFormat="1" ht="22.5" customHeight="1" x14ac:dyDescent="0.25">
      <c r="A84" s="336">
        <v>15</v>
      </c>
      <c r="B84" s="337" t="s">
        <v>21</v>
      </c>
      <c r="C84" s="331">
        <v>1</v>
      </c>
      <c r="D84" s="338" t="s">
        <v>436</v>
      </c>
      <c r="E84" s="346">
        <v>842388</v>
      </c>
      <c r="F84" s="346">
        <v>398913</v>
      </c>
      <c r="G84" s="334">
        <f t="shared" si="1"/>
        <v>47.355019302269262</v>
      </c>
      <c r="H84" s="337" t="s">
        <v>701</v>
      </c>
      <c r="I84" s="331">
        <v>1</v>
      </c>
      <c r="J84" s="338" t="s">
        <v>1030</v>
      </c>
    </row>
    <row r="85" spans="1:10" s="335" customFormat="1" ht="22.5" customHeight="1" x14ac:dyDescent="0.25">
      <c r="A85" s="336"/>
      <c r="B85" s="337"/>
      <c r="C85" s="331">
        <v>2</v>
      </c>
      <c r="D85" s="338" t="s">
        <v>435</v>
      </c>
      <c r="E85" s="333">
        <v>591681</v>
      </c>
      <c r="F85" s="333">
        <v>81478</v>
      </c>
      <c r="G85" s="334">
        <f t="shared" si="1"/>
        <v>13.770595979928373</v>
      </c>
      <c r="H85" s="337"/>
      <c r="I85" s="331">
        <v>2</v>
      </c>
      <c r="J85" s="338" t="s">
        <v>1031</v>
      </c>
    </row>
    <row r="86" spans="1:10" s="335" customFormat="1" ht="22.5" customHeight="1" x14ac:dyDescent="0.25">
      <c r="A86" s="336"/>
      <c r="B86" s="337"/>
      <c r="C86" s="331">
        <v>3</v>
      </c>
      <c r="D86" s="338" t="s">
        <v>434</v>
      </c>
      <c r="E86" s="333">
        <v>1764504</v>
      </c>
      <c r="F86" s="333">
        <v>361120</v>
      </c>
      <c r="G86" s="334">
        <f t="shared" si="1"/>
        <v>20.465807955096729</v>
      </c>
      <c r="H86" s="337"/>
      <c r="I86" s="331">
        <v>3</v>
      </c>
      <c r="J86" s="338" t="s">
        <v>1032</v>
      </c>
    </row>
    <row r="87" spans="1:10" s="335" customFormat="1" ht="22.5" customHeight="1" x14ac:dyDescent="0.25">
      <c r="A87" s="336"/>
      <c r="B87" s="337"/>
      <c r="C87" s="348">
        <v>4</v>
      </c>
      <c r="D87" s="332" t="s">
        <v>433</v>
      </c>
      <c r="E87" s="333">
        <v>455093</v>
      </c>
      <c r="F87" s="333">
        <v>136908</v>
      </c>
      <c r="G87" s="334">
        <f t="shared" si="1"/>
        <v>30.083521390133445</v>
      </c>
      <c r="H87" s="337"/>
      <c r="I87" s="348">
        <v>4</v>
      </c>
      <c r="J87" s="332" t="s">
        <v>1033</v>
      </c>
    </row>
    <row r="88" spans="1:10" s="335" customFormat="1" ht="22.5" customHeight="1" x14ac:dyDescent="0.25">
      <c r="A88" s="336"/>
      <c r="B88" s="339"/>
      <c r="C88" s="340"/>
      <c r="D88" s="341" t="s">
        <v>415</v>
      </c>
      <c r="E88" s="342">
        <f>SUM(E84:E87)</f>
        <v>3653666</v>
      </c>
      <c r="F88" s="342">
        <f>SUM(F84:F87)</f>
        <v>978419</v>
      </c>
      <c r="G88" s="343">
        <f t="shared" si="1"/>
        <v>26.779103508640361</v>
      </c>
      <c r="H88" s="339"/>
      <c r="I88" s="340"/>
      <c r="J88" s="341" t="s">
        <v>977</v>
      </c>
    </row>
    <row r="89" spans="1:10" s="335" customFormat="1" ht="22.5" customHeight="1" x14ac:dyDescent="0.25">
      <c r="A89" s="344"/>
      <c r="B89" s="345" t="s">
        <v>414</v>
      </c>
      <c r="C89" s="340"/>
      <c r="D89" s="341"/>
      <c r="E89" s="342">
        <v>34223900</v>
      </c>
      <c r="F89" s="342">
        <f>F88</f>
        <v>978419</v>
      </c>
      <c r="G89" s="343">
        <f t="shared" si="1"/>
        <v>2.8588763992414656</v>
      </c>
      <c r="H89" s="345" t="s">
        <v>978</v>
      </c>
      <c r="I89" s="340"/>
      <c r="J89" s="341"/>
    </row>
    <row r="90" spans="1:10" s="335" customFormat="1" ht="22.5" customHeight="1" x14ac:dyDescent="0.25">
      <c r="A90" s="336">
        <v>16</v>
      </c>
      <c r="B90" s="337" t="s">
        <v>22</v>
      </c>
      <c r="C90" s="331">
        <v>1</v>
      </c>
      <c r="D90" s="338" t="s">
        <v>432</v>
      </c>
      <c r="E90" s="346">
        <v>95400</v>
      </c>
      <c r="F90" s="346">
        <v>5922</v>
      </c>
      <c r="G90" s="334">
        <f t="shared" si="1"/>
        <v>6.2075471698113205</v>
      </c>
      <c r="H90" s="337" t="s">
        <v>702</v>
      </c>
      <c r="I90" s="331">
        <v>1</v>
      </c>
      <c r="J90" s="338" t="s">
        <v>1034</v>
      </c>
    </row>
    <row r="91" spans="1:10" s="335" customFormat="1" ht="22.5" customHeight="1" x14ac:dyDescent="0.25">
      <c r="A91" s="336"/>
      <c r="B91" s="337"/>
      <c r="C91" s="331">
        <v>2</v>
      </c>
      <c r="D91" s="338" t="s">
        <v>427</v>
      </c>
      <c r="E91" s="346">
        <v>116600</v>
      </c>
      <c r="F91" s="346">
        <v>17274</v>
      </c>
      <c r="G91" s="334">
        <f t="shared" si="1"/>
        <v>14.814751286449399</v>
      </c>
      <c r="H91" s="337"/>
      <c r="I91" s="331">
        <v>2</v>
      </c>
      <c r="J91" s="338" t="s">
        <v>1035</v>
      </c>
    </row>
    <row r="92" spans="1:10" s="335" customFormat="1" ht="22.5" customHeight="1" x14ac:dyDescent="0.25">
      <c r="A92" s="336"/>
      <c r="B92" s="337"/>
      <c r="C92" s="331">
        <v>3</v>
      </c>
      <c r="D92" s="338" t="s">
        <v>425</v>
      </c>
      <c r="E92" s="346">
        <v>422600</v>
      </c>
      <c r="F92" s="346">
        <v>94963</v>
      </c>
      <c r="G92" s="334">
        <f t="shared" si="1"/>
        <v>22.471131093232373</v>
      </c>
      <c r="H92" s="337"/>
      <c r="I92" s="331">
        <v>3</v>
      </c>
      <c r="J92" s="338" t="s">
        <v>1036</v>
      </c>
    </row>
    <row r="93" spans="1:10" s="335" customFormat="1" ht="22.5" customHeight="1" x14ac:dyDescent="0.25">
      <c r="A93" s="336"/>
      <c r="B93" s="337"/>
      <c r="C93" s="331">
        <v>4</v>
      </c>
      <c r="D93" s="338" t="s">
        <v>426</v>
      </c>
      <c r="E93" s="346">
        <v>75000</v>
      </c>
      <c r="F93" s="346">
        <v>5323</v>
      </c>
      <c r="G93" s="334">
        <f t="shared" si="1"/>
        <v>7.0973333333333333</v>
      </c>
      <c r="H93" s="337"/>
      <c r="I93" s="331">
        <v>4</v>
      </c>
      <c r="J93" s="338" t="s">
        <v>1037</v>
      </c>
    </row>
    <row r="94" spans="1:10" s="335" customFormat="1" ht="22.5" customHeight="1" x14ac:dyDescent="0.25">
      <c r="A94" s="336"/>
      <c r="B94" s="339"/>
      <c r="C94" s="340"/>
      <c r="D94" s="341" t="s">
        <v>415</v>
      </c>
      <c r="E94" s="342">
        <f>SUM(E90:E93)</f>
        <v>709600</v>
      </c>
      <c r="F94" s="342">
        <f>SUM(F90:F93)</f>
        <v>123482</v>
      </c>
      <c r="G94" s="343">
        <f t="shared" si="1"/>
        <v>17.40163472378805</v>
      </c>
      <c r="H94" s="339"/>
      <c r="I94" s="340"/>
      <c r="J94" s="341" t="s">
        <v>977</v>
      </c>
    </row>
    <row r="95" spans="1:10" s="335" customFormat="1" ht="22.5" customHeight="1" x14ac:dyDescent="0.25">
      <c r="A95" s="344"/>
      <c r="B95" s="345" t="s">
        <v>414</v>
      </c>
      <c r="C95" s="340"/>
      <c r="D95" s="341"/>
      <c r="E95" s="342">
        <f>E94</f>
        <v>709600</v>
      </c>
      <c r="F95" s="342">
        <f>F94</f>
        <v>123482</v>
      </c>
      <c r="G95" s="343">
        <f t="shared" si="1"/>
        <v>17.40163472378805</v>
      </c>
      <c r="H95" s="345" t="s">
        <v>978</v>
      </c>
      <c r="I95" s="340"/>
      <c r="J95" s="341"/>
    </row>
    <row r="96" spans="1:10" s="335" customFormat="1" ht="22.5" customHeight="1" x14ac:dyDescent="0.25">
      <c r="A96" s="336">
        <v>17</v>
      </c>
      <c r="B96" s="337" t="s">
        <v>23</v>
      </c>
      <c r="C96" s="331">
        <v>1</v>
      </c>
      <c r="D96" s="338" t="s">
        <v>229</v>
      </c>
      <c r="E96" s="333">
        <v>746128</v>
      </c>
      <c r="F96" s="333">
        <v>19566</v>
      </c>
      <c r="G96" s="334">
        <f t="shared" si="1"/>
        <v>2.6223382583149273</v>
      </c>
      <c r="H96" s="337" t="s">
        <v>923</v>
      </c>
      <c r="I96" s="331">
        <v>1</v>
      </c>
      <c r="J96" s="338" t="s">
        <v>1038</v>
      </c>
    </row>
    <row r="97" spans="1:10" s="335" customFormat="1" ht="22.5" customHeight="1" x14ac:dyDescent="0.25">
      <c r="A97" s="336"/>
      <c r="B97" s="337"/>
      <c r="C97" s="331">
        <v>2</v>
      </c>
      <c r="D97" s="338" t="s">
        <v>431</v>
      </c>
      <c r="E97" s="333">
        <v>962247</v>
      </c>
      <c r="F97" s="333">
        <v>194502</v>
      </c>
      <c r="G97" s="334">
        <f t="shared" si="1"/>
        <v>20.213313213759047</v>
      </c>
      <c r="H97" s="337"/>
      <c r="I97" s="331">
        <v>2</v>
      </c>
      <c r="J97" s="338" t="s">
        <v>1039</v>
      </c>
    </row>
    <row r="98" spans="1:10" s="335" customFormat="1" ht="22.5" customHeight="1" x14ac:dyDescent="0.25">
      <c r="A98" s="336"/>
      <c r="B98" s="337"/>
      <c r="C98" s="331">
        <v>3</v>
      </c>
      <c r="D98" s="338" t="s">
        <v>430</v>
      </c>
      <c r="E98" s="333">
        <v>825997</v>
      </c>
      <c r="F98" s="333">
        <v>5579</v>
      </c>
      <c r="G98" s="334">
        <f t="shared" si="1"/>
        <v>0.67542618193528547</v>
      </c>
      <c r="H98" s="337"/>
      <c r="I98" s="331">
        <v>3</v>
      </c>
      <c r="J98" s="338" t="s">
        <v>1040</v>
      </c>
    </row>
    <row r="99" spans="1:10" s="335" customFormat="1" ht="22.5" customHeight="1" x14ac:dyDescent="0.25">
      <c r="A99" s="336"/>
      <c r="B99" s="337"/>
      <c r="C99" s="331">
        <v>4</v>
      </c>
      <c r="D99" s="338" t="s">
        <v>429</v>
      </c>
      <c r="E99" s="333">
        <v>682308</v>
      </c>
      <c r="F99" s="333">
        <v>36240</v>
      </c>
      <c r="G99" s="334">
        <f t="shared" si="1"/>
        <v>5.3113843015177897</v>
      </c>
      <c r="H99" s="337"/>
      <c r="I99" s="331">
        <v>4</v>
      </c>
      <c r="J99" s="338" t="s">
        <v>1041</v>
      </c>
    </row>
    <row r="100" spans="1:10" s="335" customFormat="1" ht="22.5" customHeight="1" x14ac:dyDescent="0.25">
      <c r="A100" s="336"/>
      <c r="B100" s="337"/>
      <c r="C100" s="331">
        <v>5</v>
      </c>
      <c r="D100" s="338" t="s">
        <v>428</v>
      </c>
      <c r="E100" s="333">
        <v>459054</v>
      </c>
      <c r="F100" s="333">
        <v>78213</v>
      </c>
      <c r="G100" s="334">
        <f t="shared" si="1"/>
        <v>17.037864826360298</v>
      </c>
      <c r="H100" s="337"/>
      <c r="I100" s="331">
        <v>5</v>
      </c>
      <c r="J100" s="338" t="s">
        <v>1042</v>
      </c>
    </row>
    <row r="101" spans="1:10" s="335" customFormat="1" ht="22.5" customHeight="1" x14ac:dyDescent="0.25">
      <c r="A101" s="336"/>
      <c r="B101" s="339"/>
      <c r="C101" s="340"/>
      <c r="D101" s="341" t="s">
        <v>415</v>
      </c>
      <c r="E101" s="342">
        <f>SUM(E96:E100)</f>
        <v>3675734</v>
      </c>
      <c r="F101" s="342">
        <f>SUM(F96:F100)</f>
        <v>334100</v>
      </c>
      <c r="G101" s="343">
        <f t="shared" si="1"/>
        <v>9.0893410676615876</v>
      </c>
      <c r="H101" s="339"/>
      <c r="I101" s="340"/>
      <c r="J101" s="341" t="s">
        <v>977</v>
      </c>
    </row>
    <row r="102" spans="1:10" s="335" customFormat="1" ht="22.5" customHeight="1" x14ac:dyDescent="0.25">
      <c r="A102" s="344"/>
      <c r="B102" s="345" t="s">
        <v>414</v>
      </c>
      <c r="C102" s="340"/>
      <c r="D102" s="341"/>
      <c r="E102" s="342">
        <v>13006000</v>
      </c>
      <c r="F102" s="342">
        <f>F101</f>
        <v>334100</v>
      </c>
      <c r="G102" s="343">
        <f t="shared" si="1"/>
        <v>2.5688143933569121</v>
      </c>
      <c r="H102" s="345" t="s">
        <v>978</v>
      </c>
      <c r="I102" s="340"/>
      <c r="J102" s="341"/>
    </row>
    <row r="103" spans="1:10" s="335" customFormat="1" ht="22.5" customHeight="1" x14ac:dyDescent="0.25">
      <c r="A103" s="336">
        <v>18</v>
      </c>
      <c r="B103" s="337" t="s">
        <v>25</v>
      </c>
      <c r="C103" s="331">
        <v>1</v>
      </c>
      <c r="D103" s="338" t="s">
        <v>427</v>
      </c>
      <c r="E103" s="346">
        <v>303300</v>
      </c>
      <c r="F103" s="346">
        <v>21385</v>
      </c>
      <c r="G103" s="334">
        <f t="shared" si="1"/>
        <v>7.0507748104187282</v>
      </c>
      <c r="H103" s="337" t="s">
        <v>924</v>
      </c>
      <c r="I103" s="331">
        <v>1</v>
      </c>
      <c r="J103" s="338" t="s">
        <v>1035</v>
      </c>
    </row>
    <row r="104" spans="1:10" s="335" customFormat="1" ht="22.5" customHeight="1" x14ac:dyDescent="0.25">
      <c r="A104" s="336"/>
      <c r="B104" s="337"/>
      <c r="C104" s="331">
        <v>2</v>
      </c>
      <c r="D104" s="338" t="s">
        <v>426</v>
      </c>
      <c r="E104" s="346">
        <v>314000</v>
      </c>
      <c r="F104" s="346">
        <v>33396</v>
      </c>
      <c r="G104" s="334">
        <f t="shared" si="1"/>
        <v>10.635668789808918</v>
      </c>
      <c r="H104" s="337"/>
      <c r="I104" s="331">
        <v>2</v>
      </c>
      <c r="J104" s="338" t="s">
        <v>1037</v>
      </c>
    </row>
    <row r="105" spans="1:10" s="335" customFormat="1" ht="22.5" customHeight="1" x14ac:dyDescent="0.25">
      <c r="A105" s="336"/>
      <c r="B105" s="337"/>
      <c r="C105" s="331">
        <v>3</v>
      </c>
      <c r="D105" s="338" t="s">
        <v>425</v>
      </c>
      <c r="E105" s="346">
        <v>210070</v>
      </c>
      <c r="F105" s="346">
        <v>60732</v>
      </c>
      <c r="G105" s="334">
        <f t="shared" si="1"/>
        <v>28.910363212262581</v>
      </c>
      <c r="H105" s="337"/>
      <c r="I105" s="331">
        <v>3</v>
      </c>
      <c r="J105" s="338" t="s">
        <v>1036</v>
      </c>
    </row>
    <row r="106" spans="1:10" s="335" customFormat="1" ht="22.5" customHeight="1" x14ac:dyDescent="0.25">
      <c r="A106" s="336"/>
      <c r="B106" s="337"/>
      <c r="C106" s="331">
        <v>4</v>
      </c>
      <c r="D106" s="338" t="s">
        <v>424</v>
      </c>
      <c r="E106" s="346">
        <v>221230</v>
      </c>
      <c r="F106" s="346">
        <v>47323</v>
      </c>
      <c r="G106" s="334">
        <f t="shared" si="1"/>
        <v>21.390860190751706</v>
      </c>
      <c r="H106" s="337"/>
      <c r="I106" s="331">
        <v>4</v>
      </c>
      <c r="J106" s="338" t="s">
        <v>1043</v>
      </c>
    </row>
    <row r="107" spans="1:10" s="335" customFormat="1" ht="22.5" customHeight="1" x14ac:dyDescent="0.25">
      <c r="A107" s="336"/>
      <c r="B107" s="339"/>
      <c r="C107" s="340"/>
      <c r="D107" s="341" t="s">
        <v>415</v>
      </c>
      <c r="E107" s="342">
        <f>SUM(E103:E106)</f>
        <v>1048600</v>
      </c>
      <c r="F107" s="342">
        <f>SUM(F103:F106)</f>
        <v>162836</v>
      </c>
      <c r="G107" s="343">
        <f t="shared" si="1"/>
        <v>15.5288956704177</v>
      </c>
      <c r="H107" s="339"/>
      <c r="I107" s="340"/>
      <c r="J107" s="341" t="s">
        <v>977</v>
      </c>
    </row>
    <row r="108" spans="1:10" s="335" customFormat="1" ht="22.5" customHeight="1" x14ac:dyDescent="0.25">
      <c r="A108" s="344"/>
      <c r="B108" s="345" t="s">
        <v>414</v>
      </c>
      <c r="C108" s="340"/>
      <c r="D108" s="341"/>
      <c r="E108" s="342">
        <f>E107</f>
        <v>1048600</v>
      </c>
      <c r="F108" s="342">
        <f>F107</f>
        <v>162836</v>
      </c>
      <c r="G108" s="343">
        <f t="shared" si="1"/>
        <v>15.5288956704177</v>
      </c>
      <c r="H108" s="345" t="s">
        <v>978</v>
      </c>
      <c r="I108" s="340"/>
      <c r="J108" s="341"/>
    </row>
    <row r="109" spans="1:10" s="335" customFormat="1" ht="22.5" customHeight="1" x14ac:dyDescent="0.25">
      <c r="A109" s="336">
        <v>19</v>
      </c>
      <c r="B109" s="337" t="s">
        <v>26</v>
      </c>
      <c r="C109" s="331">
        <v>1</v>
      </c>
      <c r="D109" s="338" t="s">
        <v>423</v>
      </c>
      <c r="E109" s="346">
        <v>400369</v>
      </c>
      <c r="F109" s="346">
        <v>92650</v>
      </c>
      <c r="G109" s="334">
        <f t="shared" si="1"/>
        <v>23.141152287015228</v>
      </c>
      <c r="H109" s="337" t="s">
        <v>1044</v>
      </c>
      <c r="I109" s="331">
        <v>1</v>
      </c>
      <c r="J109" s="338" t="s">
        <v>1045</v>
      </c>
    </row>
    <row r="110" spans="1:10" s="335" customFormat="1" ht="22.5" customHeight="1" x14ac:dyDescent="0.25">
      <c r="A110" s="336"/>
      <c r="B110" s="337"/>
      <c r="C110" s="331">
        <v>2</v>
      </c>
      <c r="D110" s="332" t="s">
        <v>422</v>
      </c>
      <c r="E110" s="333">
        <v>454057</v>
      </c>
      <c r="F110" s="333">
        <v>37732</v>
      </c>
      <c r="G110" s="334">
        <f t="shared" si="1"/>
        <v>8.3099698936477129</v>
      </c>
      <c r="H110" s="337"/>
      <c r="I110" s="331">
        <v>2</v>
      </c>
      <c r="J110" s="332" t="s">
        <v>1046</v>
      </c>
    </row>
    <row r="111" spans="1:10" s="335" customFormat="1" ht="22.5" customHeight="1" x14ac:dyDescent="0.25">
      <c r="A111" s="336"/>
      <c r="B111" s="337"/>
      <c r="C111" s="331">
        <v>3</v>
      </c>
      <c r="D111" s="338" t="s">
        <v>421</v>
      </c>
      <c r="E111" s="333">
        <v>504149</v>
      </c>
      <c r="F111" s="333">
        <v>95450</v>
      </c>
      <c r="G111" s="334">
        <f t="shared" si="1"/>
        <v>18.932894838629053</v>
      </c>
      <c r="H111" s="337"/>
      <c r="I111" s="331">
        <v>3</v>
      </c>
      <c r="J111" s="338" t="s">
        <v>1047</v>
      </c>
    </row>
    <row r="112" spans="1:10" s="335" customFormat="1" ht="22.5" customHeight="1" x14ac:dyDescent="0.25">
      <c r="A112" s="336"/>
      <c r="B112" s="337"/>
      <c r="C112" s="331">
        <v>4</v>
      </c>
      <c r="D112" s="338" t="s">
        <v>420</v>
      </c>
      <c r="E112" s="333">
        <v>376432</v>
      </c>
      <c r="F112" s="333">
        <v>22975</v>
      </c>
      <c r="G112" s="334">
        <f t="shared" si="1"/>
        <v>6.1033599693968634</v>
      </c>
      <c r="H112" s="337"/>
      <c r="I112" s="331">
        <v>4</v>
      </c>
      <c r="J112" s="338" t="s">
        <v>1048</v>
      </c>
    </row>
    <row r="113" spans="1:10" s="335" customFormat="1" ht="22.5" customHeight="1" x14ac:dyDescent="0.25">
      <c r="A113" s="336"/>
      <c r="B113" s="337"/>
      <c r="C113" s="331">
        <v>5</v>
      </c>
      <c r="D113" s="338" t="s">
        <v>419</v>
      </c>
      <c r="E113" s="333">
        <v>570633</v>
      </c>
      <c r="F113" s="333">
        <v>88717</v>
      </c>
      <c r="G113" s="334">
        <f t="shared" si="1"/>
        <v>15.547120478486173</v>
      </c>
      <c r="H113" s="337"/>
      <c r="I113" s="331">
        <v>5</v>
      </c>
      <c r="J113" s="338" t="s">
        <v>1049</v>
      </c>
    </row>
    <row r="114" spans="1:10" s="335" customFormat="1" ht="22.5" customHeight="1" x14ac:dyDescent="0.25">
      <c r="A114" s="336"/>
      <c r="B114" s="339"/>
      <c r="C114" s="340"/>
      <c r="D114" s="341" t="s">
        <v>415</v>
      </c>
      <c r="E114" s="342">
        <f>SUM(E109:E113)</f>
        <v>2305640</v>
      </c>
      <c r="F114" s="342">
        <f>SUM(F109:F113)</f>
        <v>337524</v>
      </c>
      <c r="G114" s="343">
        <f t="shared" si="1"/>
        <v>14.639059003140126</v>
      </c>
      <c r="H114" s="339"/>
      <c r="I114" s="340"/>
      <c r="J114" s="341" t="s">
        <v>977</v>
      </c>
    </row>
    <row r="115" spans="1:10" s="335" customFormat="1" ht="22.5" customHeight="1" x14ac:dyDescent="0.25">
      <c r="A115" s="344"/>
      <c r="B115" s="345" t="s">
        <v>414</v>
      </c>
      <c r="C115" s="340"/>
      <c r="D115" s="341"/>
      <c r="E115" s="342">
        <v>24092800</v>
      </c>
      <c r="F115" s="342">
        <f>F114</f>
        <v>337524</v>
      </c>
      <c r="G115" s="343">
        <f t="shared" si="1"/>
        <v>1.4009330588391553</v>
      </c>
      <c r="H115" s="345" t="s">
        <v>978</v>
      </c>
      <c r="I115" s="340"/>
      <c r="J115" s="341"/>
    </row>
    <row r="116" spans="1:10" s="335" customFormat="1" ht="22.5" customHeight="1" x14ac:dyDescent="0.25">
      <c r="A116" s="336">
        <v>20</v>
      </c>
      <c r="B116" s="337" t="s">
        <v>28</v>
      </c>
      <c r="C116" s="331">
        <v>1</v>
      </c>
      <c r="D116" s="338" t="s">
        <v>418</v>
      </c>
      <c r="E116" s="346">
        <v>378090</v>
      </c>
      <c r="F116" s="346">
        <v>64062</v>
      </c>
      <c r="G116" s="334">
        <f t="shared" si="1"/>
        <v>16.943584860747439</v>
      </c>
      <c r="H116" s="337" t="s">
        <v>925</v>
      </c>
      <c r="I116" s="331">
        <v>1</v>
      </c>
      <c r="J116" s="338" t="s">
        <v>1050</v>
      </c>
    </row>
    <row r="117" spans="1:10" s="335" customFormat="1" ht="22.5" customHeight="1" x14ac:dyDescent="0.25">
      <c r="A117" s="336"/>
      <c r="B117" s="337"/>
      <c r="C117" s="331">
        <v>2</v>
      </c>
      <c r="D117" s="338" t="s">
        <v>417</v>
      </c>
      <c r="E117" s="333">
        <v>625100</v>
      </c>
      <c r="F117" s="333">
        <v>198619</v>
      </c>
      <c r="G117" s="334">
        <f t="shared" si="1"/>
        <v>31.773956167013278</v>
      </c>
      <c r="H117" s="337"/>
      <c r="I117" s="331">
        <v>2</v>
      </c>
      <c r="J117" s="338" t="s">
        <v>1051</v>
      </c>
    </row>
    <row r="118" spans="1:10" s="335" customFormat="1" ht="22.5" customHeight="1" x14ac:dyDescent="0.25">
      <c r="A118" s="336"/>
      <c r="B118" s="337"/>
      <c r="C118" s="331">
        <v>3</v>
      </c>
      <c r="D118" s="338" t="s">
        <v>416</v>
      </c>
      <c r="E118" s="333">
        <v>966171</v>
      </c>
      <c r="F118" s="333">
        <v>263635</v>
      </c>
      <c r="G118" s="334">
        <f t="shared" si="1"/>
        <v>27.286577634807919</v>
      </c>
      <c r="H118" s="337"/>
      <c r="I118" s="331">
        <v>3</v>
      </c>
      <c r="J118" s="338" t="s">
        <v>1052</v>
      </c>
    </row>
    <row r="119" spans="1:10" s="335" customFormat="1" ht="22.5" customHeight="1" x14ac:dyDescent="0.25">
      <c r="A119" s="336"/>
      <c r="B119" s="339"/>
      <c r="C119" s="340"/>
      <c r="D119" s="341" t="s">
        <v>415</v>
      </c>
      <c r="E119" s="342">
        <f>SUM(E116:E118)</f>
        <v>1969361</v>
      </c>
      <c r="F119" s="342">
        <f>SUM(F116:F118)</f>
        <v>526316</v>
      </c>
      <c r="G119" s="343">
        <f t="shared" si="1"/>
        <v>26.725216961237681</v>
      </c>
      <c r="H119" s="339"/>
      <c r="I119" s="340"/>
      <c r="J119" s="341" t="s">
        <v>977</v>
      </c>
    </row>
    <row r="120" spans="1:10" s="335" customFormat="1" ht="22.5" customHeight="1" x14ac:dyDescent="0.25">
      <c r="A120" s="336"/>
      <c r="B120" s="349" t="s">
        <v>414</v>
      </c>
      <c r="C120" s="340"/>
      <c r="D120" s="341"/>
      <c r="E120" s="342">
        <v>8875200</v>
      </c>
      <c r="F120" s="342">
        <f>F119</f>
        <v>526316</v>
      </c>
      <c r="G120" s="343">
        <f t="shared" si="1"/>
        <v>5.9301874887326482</v>
      </c>
      <c r="H120" s="349" t="s">
        <v>978</v>
      </c>
      <c r="I120" s="340"/>
      <c r="J120" s="341"/>
    </row>
    <row r="121" spans="1:10" s="335" customFormat="1" ht="22.5" customHeight="1" x14ac:dyDescent="0.25">
      <c r="A121" s="350" t="s">
        <v>413</v>
      </c>
      <c r="B121" s="332"/>
      <c r="C121" s="387" t="s">
        <v>412</v>
      </c>
      <c r="D121" s="388"/>
      <c r="E121" s="351">
        <v>45916573</v>
      </c>
      <c r="F121" s="342">
        <v>8853262</v>
      </c>
      <c r="G121" s="343">
        <f t="shared" si="1"/>
        <v>19.281190693390815</v>
      </c>
      <c r="H121" s="332"/>
      <c r="I121" s="387" t="s">
        <v>1053</v>
      </c>
      <c r="J121" s="388"/>
    </row>
    <row r="122" spans="1:10" s="335" customFormat="1" ht="22.5" customHeight="1" x14ac:dyDescent="0.25">
      <c r="A122" s="352" t="s">
        <v>411</v>
      </c>
      <c r="B122" s="348"/>
      <c r="C122" s="353"/>
      <c r="D122" s="354"/>
      <c r="E122" s="351">
        <v>328746900</v>
      </c>
      <c r="F122" s="342">
        <f>F121</f>
        <v>8853262</v>
      </c>
      <c r="G122" s="343">
        <f t="shared" si="1"/>
        <v>2.6930328468496585</v>
      </c>
      <c r="H122" s="348"/>
      <c r="I122" s="353"/>
      <c r="J122" s="354"/>
    </row>
    <row r="123" spans="1:10" s="335" customFormat="1" ht="15" x14ac:dyDescent="0.25">
      <c r="A123" s="390" t="s">
        <v>568</v>
      </c>
      <c r="B123" s="390"/>
      <c r="C123" s="390"/>
      <c r="D123" s="390"/>
      <c r="E123" s="390"/>
      <c r="F123" s="390"/>
      <c r="G123" s="355"/>
      <c r="H123" s="390"/>
      <c r="I123" s="390"/>
      <c r="J123" s="390"/>
    </row>
    <row r="124" spans="1:10" ht="15" x14ac:dyDescent="0.25">
      <c r="A124" s="392" t="s">
        <v>826</v>
      </c>
      <c r="B124" s="392"/>
      <c r="C124" s="392"/>
      <c r="D124" s="392"/>
      <c r="E124" s="392"/>
      <c r="F124" s="392"/>
      <c r="G124" s="392"/>
      <c r="H124" s="356"/>
      <c r="I124" s="335"/>
      <c r="J124" s="335"/>
    </row>
    <row r="125" spans="1:10" ht="15.75" x14ac:dyDescent="0.25">
      <c r="F125" s="359"/>
      <c r="G125" s="325"/>
    </row>
    <row r="126" spans="1:10" ht="17.25" x14ac:dyDescent="0.25">
      <c r="A126" s="360"/>
      <c r="B126" s="361"/>
      <c r="C126" s="393"/>
      <c r="D126" s="393"/>
      <c r="E126" s="360"/>
      <c r="F126" s="360"/>
      <c r="G126" s="360"/>
    </row>
    <row r="127" spans="1:10" ht="17.25" x14ac:dyDescent="0.25">
      <c r="A127" s="362"/>
      <c r="B127" s="363"/>
      <c r="C127" s="362"/>
      <c r="D127" s="363"/>
      <c r="E127" s="364"/>
      <c r="F127" s="364"/>
    </row>
    <row r="128" spans="1:10" ht="17.25" x14ac:dyDescent="0.25">
      <c r="A128" s="362"/>
      <c r="B128" s="363"/>
      <c r="C128" s="362"/>
      <c r="D128" s="365"/>
      <c r="E128" s="364"/>
      <c r="F128" s="364"/>
      <c r="G128" s="366"/>
    </row>
    <row r="129" spans="1:7" ht="17.25" x14ac:dyDescent="0.25">
      <c r="A129" s="362"/>
      <c r="B129" s="363"/>
      <c r="C129" s="362"/>
      <c r="D129" s="365"/>
      <c r="E129" s="364"/>
      <c r="F129" s="364"/>
      <c r="G129" s="366"/>
    </row>
    <row r="130" spans="1:7" ht="17.25" x14ac:dyDescent="0.25">
      <c r="A130" s="362"/>
      <c r="B130" s="367"/>
      <c r="C130" s="368"/>
      <c r="D130" s="369"/>
      <c r="E130" s="370"/>
      <c r="F130" s="370"/>
      <c r="G130" s="371"/>
    </row>
    <row r="131" spans="1:7" ht="17.25" x14ac:dyDescent="0.25">
      <c r="A131" s="362"/>
      <c r="B131" s="372"/>
      <c r="C131" s="368"/>
      <c r="D131" s="369"/>
      <c r="E131" s="370"/>
      <c r="F131" s="370"/>
      <c r="G131" s="371"/>
    </row>
    <row r="132" spans="1:7" ht="17.25" x14ac:dyDescent="0.25">
      <c r="A132" s="362"/>
      <c r="B132" s="363"/>
      <c r="C132" s="362"/>
      <c r="D132" s="365"/>
      <c r="E132" s="364"/>
      <c r="F132" s="364"/>
      <c r="G132" s="366"/>
    </row>
    <row r="133" spans="1:7" ht="17.25" x14ac:dyDescent="0.25">
      <c r="A133" s="362"/>
      <c r="B133" s="363"/>
      <c r="C133" s="362"/>
      <c r="D133" s="365"/>
      <c r="E133" s="364"/>
      <c r="F133" s="364"/>
      <c r="G133" s="366"/>
    </row>
    <row r="134" spans="1:7" ht="17.25" x14ac:dyDescent="0.25">
      <c r="A134" s="362"/>
      <c r="B134" s="363"/>
      <c r="C134" s="362"/>
      <c r="D134" s="365"/>
      <c r="E134" s="364"/>
      <c r="F134" s="364"/>
      <c r="G134" s="366"/>
    </row>
    <row r="135" spans="1:7" ht="17.25" x14ac:dyDescent="0.25">
      <c r="A135" s="362"/>
      <c r="B135" s="363"/>
      <c r="C135" s="362"/>
      <c r="D135" s="365"/>
      <c r="E135" s="364"/>
      <c r="F135" s="364"/>
      <c r="G135" s="366"/>
    </row>
    <row r="136" spans="1:7" ht="17.25" x14ac:dyDescent="0.25">
      <c r="A136" s="362"/>
      <c r="B136" s="363"/>
      <c r="C136" s="362"/>
      <c r="D136" s="365"/>
      <c r="E136" s="364"/>
      <c r="F136" s="364"/>
      <c r="G136" s="366"/>
    </row>
    <row r="137" spans="1:7" ht="17.25" x14ac:dyDescent="0.25">
      <c r="A137" s="362"/>
      <c r="B137" s="367"/>
      <c r="C137" s="368"/>
      <c r="D137" s="369"/>
      <c r="E137" s="370"/>
      <c r="F137" s="370"/>
      <c r="G137" s="371"/>
    </row>
    <row r="138" spans="1:7" ht="17.25" x14ac:dyDescent="0.25">
      <c r="A138" s="362"/>
      <c r="B138" s="372"/>
      <c r="C138" s="368"/>
      <c r="D138" s="369"/>
      <c r="E138" s="370"/>
      <c r="F138" s="370"/>
      <c r="G138" s="371"/>
    </row>
    <row r="139" spans="1:7" ht="17.25" x14ac:dyDescent="0.25">
      <c r="A139" s="362"/>
      <c r="B139" s="363"/>
      <c r="C139" s="362"/>
      <c r="D139" s="365"/>
      <c r="E139" s="373"/>
      <c r="F139" s="373"/>
      <c r="G139" s="366"/>
    </row>
    <row r="140" spans="1:7" ht="17.25" x14ac:dyDescent="0.25">
      <c r="A140" s="362"/>
      <c r="B140" s="363"/>
      <c r="C140" s="362"/>
      <c r="D140" s="365"/>
      <c r="E140" s="364"/>
      <c r="F140" s="364"/>
      <c r="G140" s="366"/>
    </row>
    <row r="141" spans="1:7" ht="17.25" x14ac:dyDescent="0.25">
      <c r="A141" s="362"/>
      <c r="B141" s="367"/>
      <c r="C141" s="368"/>
      <c r="D141" s="369"/>
      <c r="E141" s="370"/>
      <c r="F141" s="370"/>
      <c r="G141" s="371"/>
    </row>
    <row r="142" spans="1:7" ht="17.25" x14ac:dyDescent="0.25">
      <c r="A142" s="362"/>
      <c r="B142" s="372"/>
      <c r="C142" s="368"/>
      <c r="D142" s="369"/>
      <c r="E142" s="370"/>
      <c r="F142" s="370"/>
      <c r="G142" s="371"/>
    </row>
    <row r="143" spans="1:7" ht="17.25" x14ac:dyDescent="0.25">
      <c r="A143" s="362"/>
      <c r="B143" s="363"/>
      <c r="C143" s="362"/>
      <c r="D143" s="365"/>
      <c r="E143" s="364"/>
      <c r="F143" s="364"/>
      <c r="G143" s="366"/>
    </row>
    <row r="144" spans="1:7" ht="17.25" x14ac:dyDescent="0.25">
      <c r="A144" s="362"/>
      <c r="B144" s="363"/>
      <c r="C144" s="362"/>
      <c r="D144" s="365"/>
      <c r="E144" s="364"/>
      <c r="F144" s="364"/>
      <c r="G144" s="366"/>
    </row>
    <row r="145" spans="1:7" ht="17.25" x14ac:dyDescent="0.25">
      <c r="A145" s="362"/>
      <c r="B145" s="363"/>
      <c r="C145" s="362"/>
      <c r="D145" s="365"/>
      <c r="E145" s="364"/>
      <c r="F145" s="364"/>
      <c r="G145" s="366"/>
    </row>
    <row r="146" spans="1:7" ht="17.25" x14ac:dyDescent="0.25">
      <c r="A146" s="362"/>
      <c r="B146" s="367"/>
      <c r="C146" s="368"/>
      <c r="D146" s="369"/>
      <c r="E146" s="370"/>
      <c r="F146" s="370"/>
      <c r="G146" s="371"/>
    </row>
    <row r="147" spans="1:7" ht="17.25" x14ac:dyDescent="0.25">
      <c r="A147" s="362"/>
      <c r="B147" s="372"/>
      <c r="C147" s="368"/>
      <c r="D147" s="369"/>
      <c r="E147" s="370"/>
      <c r="F147" s="370"/>
      <c r="G147" s="371"/>
    </row>
    <row r="148" spans="1:7" ht="17.25" x14ac:dyDescent="0.25">
      <c r="A148" s="362"/>
      <c r="B148" s="363"/>
      <c r="C148" s="362"/>
      <c r="D148" s="365"/>
      <c r="E148" s="373"/>
      <c r="F148" s="373"/>
      <c r="G148" s="366"/>
    </row>
    <row r="149" spans="1:7" ht="17.25" x14ac:dyDescent="0.25">
      <c r="A149" s="362"/>
      <c r="B149" s="363"/>
      <c r="C149" s="362"/>
      <c r="D149" s="365"/>
      <c r="E149" s="364"/>
      <c r="F149" s="364"/>
      <c r="G149" s="366"/>
    </row>
    <row r="150" spans="1:7" ht="17.25" x14ac:dyDescent="0.25">
      <c r="A150" s="362"/>
      <c r="B150" s="367"/>
      <c r="C150" s="368"/>
      <c r="D150" s="369"/>
      <c r="E150" s="370"/>
      <c r="F150" s="370"/>
      <c r="G150" s="371"/>
    </row>
    <row r="151" spans="1:7" ht="17.25" x14ac:dyDescent="0.25">
      <c r="A151" s="362"/>
      <c r="B151" s="372"/>
      <c r="C151" s="368"/>
      <c r="D151" s="369"/>
      <c r="E151" s="370"/>
      <c r="F151" s="370"/>
      <c r="G151" s="371"/>
    </row>
    <row r="152" spans="1:7" ht="17.25" x14ac:dyDescent="0.25">
      <c r="A152" s="362"/>
      <c r="B152" s="363"/>
      <c r="C152" s="362"/>
      <c r="D152" s="365"/>
      <c r="E152" s="373"/>
      <c r="F152" s="373"/>
      <c r="G152" s="366"/>
    </row>
    <row r="153" spans="1:7" ht="17.25" x14ac:dyDescent="0.25">
      <c r="A153" s="362"/>
      <c r="B153" s="363"/>
      <c r="C153" s="362"/>
      <c r="D153" s="365"/>
      <c r="E153" s="373"/>
      <c r="F153" s="373"/>
      <c r="G153" s="366"/>
    </row>
    <row r="154" spans="1:7" ht="17.25" x14ac:dyDescent="0.25">
      <c r="A154" s="362"/>
      <c r="B154" s="363"/>
      <c r="C154" s="362"/>
      <c r="D154" s="365"/>
      <c r="E154" s="373"/>
      <c r="F154" s="373"/>
      <c r="G154" s="366"/>
    </row>
    <row r="155" spans="1:7" ht="17.25" x14ac:dyDescent="0.25">
      <c r="A155" s="362"/>
      <c r="B155" s="363"/>
      <c r="C155" s="362"/>
      <c r="D155" s="363"/>
      <c r="E155" s="364"/>
      <c r="F155" s="364"/>
      <c r="G155" s="366"/>
    </row>
    <row r="156" spans="1:7" ht="17.25" x14ac:dyDescent="0.25">
      <c r="A156" s="362"/>
      <c r="B156" s="367"/>
      <c r="C156" s="368"/>
      <c r="D156" s="369"/>
      <c r="E156" s="370"/>
      <c r="F156" s="370"/>
      <c r="G156" s="371"/>
    </row>
    <row r="157" spans="1:7" ht="17.25" x14ac:dyDescent="0.25">
      <c r="A157" s="362"/>
      <c r="B157" s="372"/>
      <c r="C157" s="368"/>
      <c r="D157" s="369"/>
      <c r="E157" s="370"/>
      <c r="F157" s="370"/>
      <c r="G157" s="371"/>
    </row>
    <row r="158" spans="1:7" ht="17.25" x14ac:dyDescent="0.25">
      <c r="A158" s="362"/>
      <c r="B158" s="363"/>
      <c r="C158" s="362"/>
      <c r="D158" s="365"/>
      <c r="E158" s="364"/>
      <c r="F158" s="364"/>
      <c r="G158" s="366"/>
    </row>
    <row r="159" spans="1:7" ht="17.25" x14ac:dyDescent="0.25">
      <c r="A159" s="362"/>
      <c r="B159" s="363"/>
      <c r="C159" s="362"/>
      <c r="D159" s="365"/>
      <c r="E159" s="364"/>
      <c r="F159" s="364"/>
      <c r="G159" s="366"/>
    </row>
    <row r="160" spans="1:7" ht="17.25" x14ac:dyDescent="0.25">
      <c r="A160" s="362"/>
      <c r="B160" s="363"/>
      <c r="C160" s="362"/>
      <c r="D160" s="365"/>
      <c r="E160" s="364"/>
      <c r="F160" s="364"/>
      <c r="G160" s="366"/>
    </row>
    <row r="161" spans="1:7" ht="17.25" x14ac:dyDescent="0.25">
      <c r="A161" s="362"/>
      <c r="B161" s="363"/>
      <c r="C161" s="362"/>
      <c r="D161" s="365"/>
      <c r="E161" s="364"/>
      <c r="F161" s="364"/>
      <c r="G161" s="366"/>
    </row>
    <row r="162" spans="1:7" ht="17.25" x14ac:dyDescent="0.25">
      <c r="A162" s="362"/>
      <c r="B162" s="363"/>
      <c r="C162" s="362"/>
      <c r="D162" s="365"/>
      <c r="E162" s="364"/>
      <c r="F162" s="364"/>
      <c r="G162" s="366"/>
    </row>
    <row r="163" spans="1:7" ht="17.25" x14ac:dyDescent="0.25">
      <c r="A163" s="362"/>
      <c r="B163" s="367"/>
      <c r="C163" s="368"/>
      <c r="D163" s="369"/>
      <c r="E163" s="370"/>
      <c r="F163" s="370"/>
      <c r="G163" s="371"/>
    </row>
    <row r="164" spans="1:7" ht="17.25" x14ac:dyDescent="0.25">
      <c r="A164" s="362"/>
      <c r="B164" s="372"/>
      <c r="C164" s="368"/>
      <c r="D164" s="369"/>
      <c r="E164" s="370"/>
      <c r="F164" s="370"/>
      <c r="G164" s="371"/>
    </row>
    <row r="165" spans="1:7" ht="17.25" x14ac:dyDescent="0.25">
      <c r="A165" s="362"/>
      <c r="B165" s="363"/>
      <c r="C165" s="362"/>
      <c r="D165" s="365"/>
      <c r="E165" s="364"/>
      <c r="F165" s="364"/>
      <c r="G165" s="366"/>
    </row>
    <row r="166" spans="1:7" ht="17.25" x14ac:dyDescent="0.25">
      <c r="A166" s="362"/>
      <c r="B166" s="367"/>
      <c r="C166" s="368"/>
      <c r="D166" s="369"/>
      <c r="E166" s="370"/>
      <c r="F166" s="370"/>
      <c r="G166" s="371"/>
    </row>
    <row r="167" spans="1:7" ht="17.25" x14ac:dyDescent="0.25">
      <c r="A167" s="362"/>
      <c r="B167" s="372"/>
      <c r="C167" s="368"/>
      <c r="D167" s="369"/>
      <c r="E167" s="370"/>
      <c r="F167" s="370"/>
      <c r="G167" s="371"/>
    </row>
    <row r="168" spans="1:7" ht="17.25" x14ac:dyDescent="0.25">
      <c r="A168" s="362"/>
      <c r="B168" s="363"/>
      <c r="C168" s="362"/>
      <c r="D168" s="365"/>
      <c r="E168" s="373"/>
      <c r="F168" s="373"/>
      <c r="G168" s="366"/>
    </row>
    <row r="169" spans="1:7" ht="17.25" x14ac:dyDescent="0.25">
      <c r="A169" s="362"/>
      <c r="B169" s="363"/>
      <c r="C169" s="362"/>
      <c r="D169" s="363"/>
      <c r="E169" s="364"/>
      <c r="F169" s="364"/>
      <c r="G169" s="366"/>
    </row>
    <row r="170" spans="1:7" ht="17.25" x14ac:dyDescent="0.25">
      <c r="A170" s="362"/>
      <c r="B170" s="363"/>
      <c r="C170" s="362"/>
      <c r="D170" s="365"/>
      <c r="E170" s="364"/>
      <c r="F170" s="364"/>
      <c r="G170" s="366"/>
    </row>
    <row r="171" spans="1:7" ht="17.25" x14ac:dyDescent="0.25">
      <c r="A171" s="362"/>
      <c r="B171" s="363"/>
      <c r="C171" s="362"/>
      <c r="D171" s="365"/>
      <c r="E171" s="364"/>
      <c r="F171" s="364"/>
      <c r="G171" s="366"/>
    </row>
    <row r="172" spans="1:7" ht="17.25" x14ac:dyDescent="0.25">
      <c r="A172" s="362"/>
      <c r="B172" s="363"/>
      <c r="C172" s="362"/>
      <c r="D172" s="365"/>
      <c r="E172" s="364"/>
      <c r="F172" s="364"/>
      <c r="G172" s="366"/>
    </row>
    <row r="173" spans="1:7" ht="17.25" x14ac:dyDescent="0.25">
      <c r="A173" s="362"/>
      <c r="B173" s="363"/>
      <c r="C173" s="362"/>
      <c r="D173" s="365"/>
      <c r="E173" s="364"/>
      <c r="F173" s="364"/>
      <c r="G173" s="366"/>
    </row>
    <row r="174" spans="1:7" ht="17.25" x14ac:dyDescent="0.25">
      <c r="A174" s="362"/>
      <c r="B174" s="363"/>
      <c r="C174" s="362"/>
      <c r="D174" s="365"/>
      <c r="E174" s="364"/>
      <c r="F174" s="364"/>
      <c r="G174" s="366"/>
    </row>
    <row r="175" spans="1:7" ht="17.25" x14ac:dyDescent="0.25">
      <c r="A175" s="362"/>
      <c r="B175" s="363"/>
      <c r="C175" s="362"/>
      <c r="D175" s="365"/>
      <c r="E175" s="364"/>
      <c r="F175" s="364"/>
      <c r="G175" s="366"/>
    </row>
    <row r="176" spans="1:7" ht="17.25" x14ac:dyDescent="0.25">
      <c r="A176" s="362"/>
      <c r="B176" s="367"/>
      <c r="C176" s="368"/>
      <c r="D176" s="369"/>
      <c r="E176" s="370"/>
      <c r="F176" s="370"/>
      <c r="G176" s="371"/>
    </row>
    <row r="177" spans="1:7" ht="17.25" x14ac:dyDescent="0.25">
      <c r="A177" s="362"/>
      <c r="B177" s="372"/>
      <c r="C177" s="368"/>
      <c r="D177" s="369"/>
      <c r="E177" s="370"/>
      <c r="F177" s="370"/>
      <c r="G177" s="371"/>
    </row>
    <row r="178" spans="1:7" ht="17.25" x14ac:dyDescent="0.25">
      <c r="A178" s="362"/>
      <c r="B178" s="363"/>
      <c r="C178" s="362"/>
      <c r="D178" s="365"/>
      <c r="E178" s="364"/>
      <c r="F178" s="364"/>
      <c r="G178" s="366"/>
    </row>
    <row r="179" spans="1:7" ht="17.25" x14ac:dyDescent="0.25">
      <c r="A179" s="362"/>
      <c r="B179" s="363"/>
      <c r="C179" s="362"/>
      <c r="D179" s="365"/>
      <c r="E179" s="364"/>
      <c r="F179" s="364"/>
      <c r="G179" s="366"/>
    </row>
    <row r="180" spans="1:7" ht="17.25" x14ac:dyDescent="0.25">
      <c r="A180" s="362"/>
      <c r="B180" s="363"/>
      <c r="C180" s="362"/>
      <c r="D180" s="365"/>
      <c r="E180" s="364"/>
      <c r="F180" s="364"/>
      <c r="G180" s="366"/>
    </row>
    <row r="181" spans="1:7" ht="17.25" x14ac:dyDescent="0.25">
      <c r="A181" s="362"/>
      <c r="B181" s="367"/>
      <c r="C181" s="368"/>
      <c r="D181" s="369"/>
      <c r="E181" s="370"/>
      <c r="F181" s="370"/>
      <c r="G181" s="371"/>
    </row>
    <row r="182" spans="1:7" ht="17.25" x14ac:dyDescent="0.25">
      <c r="A182" s="362"/>
      <c r="B182" s="372"/>
      <c r="C182" s="368"/>
      <c r="D182" s="369"/>
      <c r="E182" s="370"/>
      <c r="F182" s="370"/>
      <c r="G182" s="371"/>
    </row>
    <row r="183" spans="1:7" ht="17.25" x14ac:dyDescent="0.25">
      <c r="A183" s="362"/>
      <c r="B183" s="363"/>
      <c r="C183" s="362"/>
      <c r="D183" s="365"/>
      <c r="E183" s="373"/>
      <c r="F183" s="373"/>
      <c r="G183" s="366"/>
    </row>
    <row r="184" spans="1:7" ht="17.25" x14ac:dyDescent="0.25">
      <c r="A184" s="362"/>
      <c r="B184" s="363"/>
      <c r="C184" s="362"/>
      <c r="D184" s="365"/>
      <c r="E184" s="373"/>
      <c r="F184" s="373"/>
      <c r="G184" s="366"/>
    </row>
    <row r="185" spans="1:7" ht="17.25" x14ac:dyDescent="0.25">
      <c r="A185" s="362"/>
      <c r="B185" s="367"/>
      <c r="C185" s="368"/>
      <c r="D185" s="369"/>
      <c r="E185" s="370"/>
      <c r="F185" s="370"/>
      <c r="G185" s="371"/>
    </row>
    <row r="186" spans="1:7" ht="17.25" x14ac:dyDescent="0.25">
      <c r="A186" s="362"/>
      <c r="B186" s="372"/>
      <c r="C186" s="368"/>
      <c r="D186" s="369"/>
      <c r="E186" s="370"/>
      <c r="F186" s="370"/>
      <c r="G186" s="371"/>
    </row>
    <row r="187" spans="1:7" ht="17.25" x14ac:dyDescent="0.25">
      <c r="A187" s="362"/>
      <c r="B187" s="363"/>
      <c r="C187" s="362"/>
      <c r="D187" s="365"/>
      <c r="E187" s="373"/>
      <c r="F187" s="373"/>
      <c r="G187" s="366"/>
    </row>
    <row r="188" spans="1:7" ht="17.25" x14ac:dyDescent="0.25">
      <c r="A188" s="362"/>
      <c r="B188" s="363"/>
      <c r="C188" s="362"/>
      <c r="D188" s="363"/>
      <c r="E188" s="364"/>
      <c r="F188" s="364"/>
      <c r="G188" s="366"/>
    </row>
    <row r="189" spans="1:7" ht="17.25" x14ac:dyDescent="0.25">
      <c r="A189" s="362"/>
      <c r="B189" s="363"/>
      <c r="C189" s="362"/>
      <c r="D189" s="365"/>
      <c r="E189" s="364"/>
      <c r="F189" s="364"/>
      <c r="G189" s="366"/>
    </row>
    <row r="190" spans="1:7" ht="17.25" x14ac:dyDescent="0.25">
      <c r="A190" s="362"/>
      <c r="B190" s="363"/>
      <c r="C190" s="362"/>
      <c r="D190" s="365"/>
      <c r="E190" s="364"/>
      <c r="F190" s="364"/>
      <c r="G190" s="366"/>
    </row>
    <row r="191" spans="1:7" ht="17.25" x14ac:dyDescent="0.25">
      <c r="A191" s="362"/>
      <c r="B191" s="367"/>
      <c r="C191" s="368"/>
      <c r="D191" s="369"/>
      <c r="E191" s="370"/>
      <c r="F191" s="370"/>
      <c r="G191" s="371"/>
    </row>
    <row r="192" spans="1:7" ht="17.25" x14ac:dyDescent="0.25">
      <c r="A192" s="362"/>
      <c r="B192" s="372"/>
      <c r="C192" s="368"/>
      <c r="D192" s="369"/>
      <c r="E192" s="370"/>
      <c r="F192" s="370"/>
      <c r="G192" s="371"/>
    </row>
    <row r="193" spans="1:7" ht="17.25" x14ac:dyDescent="0.25">
      <c r="A193" s="362"/>
      <c r="B193" s="363"/>
      <c r="C193" s="362"/>
      <c r="D193" s="365"/>
      <c r="E193" s="364"/>
      <c r="F193" s="364"/>
      <c r="G193" s="366"/>
    </row>
    <row r="194" spans="1:7" ht="17.25" x14ac:dyDescent="0.25">
      <c r="A194" s="362"/>
      <c r="B194" s="363"/>
      <c r="C194" s="362"/>
      <c r="D194" s="365"/>
      <c r="E194" s="364"/>
      <c r="F194" s="364"/>
      <c r="G194" s="366"/>
    </row>
    <row r="195" spans="1:7" ht="17.25" x14ac:dyDescent="0.25">
      <c r="A195" s="362"/>
      <c r="B195" s="363"/>
      <c r="C195" s="362"/>
      <c r="D195" s="365"/>
      <c r="E195" s="364"/>
      <c r="F195" s="364"/>
      <c r="G195" s="366"/>
    </row>
    <row r="196" spans="1:7" ht="17.25" x14ac:dyDescent="0.25">
      <c r="A196" s="362"/>
      <c r="B196" s="363"/>
      <c r="C196" s="362"/>
      <c r="D196" s="365"/>
      <c r="E196" s="364"/>
      <c r="F196" s="364"/>
      <c r="G196" s="366"/>
    </row>
    <row r="197" spans="1:7" ht="17.25" x14ac:dyDescent="0.25">
      <c r="A197" s="362"/>
      <c r="B197" s="363"/>
      <c r="C197" s="362"/>
      <c r="D197" s="365"/>
      <c r="E197" s="364"/>
      <c r="F197" s="364"/>
      <c r="G197" s="366"/>
    </row>
    <row r="198" spans="1:7" ht="17.25" x14ac:dyDescent="0.25">
      <c r="A198" s="362"/>
      <c r="B198" s="363"/>
      <c r="C198" s="362"/>
      <c r="D198" s="365"/>
      <c r="E198" s="364"/>
      <c r="F198" s="364"/>
      <c r="G198" s="366"/>
    </row>
    <row r="199" spans="1:7" ht="17.25" x14ac:dyDescent="0.25">
      <c r="A199" s="362"/>
      <c r="B199" s="363"/>
      <c r="C199" s="362"/>
      <c r="D199" s="365"/>
      <c r="E199" s="364"/>
      <c r="F199" s="364"/>
      <c r="G199" s="366"/>
    </row>
    <row r="200" spans="1:7" ht="17.25" x14ac:dyDescent="0.25">
      <c r="A200" s="362"/>
      <c r="B200" s="363"/>
      <c r="C200" s="362"/>
      <c r="D200" s="365"/>
      <c r="E200" s="364"/>
      <c r="F200" s="364"/>
      <c r="G200" s="366"/>
    </row>
    <row r="201" spans="1:7" ht="17.25" x14ac:dyDescent="0.25">
      <c r="A201" s="362"/>
      <c r="B201" s="367"/>
      <c r="C201" s="368"/>
      <c r="D201" s="369"/>
      <c r="E201" s="370"/>
      <c r="F201" s="370"/>
      <c r="G201" s="371"/>
    </row>
    <row r="202" spans="1:7" ht="17.25" x14ac:dyDescent="0.25">
      <c r="A202" s="362"/>
      <c r="B202" s="372"/>
      <c r="C202" s="368"/>
      <c r="D202" s="369"/>
      <c r="E202" s="370"/>
      <c r="F202" s="370"/>
      <c r="G202" s="371"/>
    </row>
    <row r="203" spans="1:7" ht="17.25" x14ac:dyDescent="0.25">
      <c r="A203" s="362"/>
      <c r="B203" s="363"/>
      <c r="C203" s="362"/>
      <c r="D203" s="374"/>
      <c r="E203" s="373"/>
      <c r="F203" s="373"/>
      <c r="G203" s="366"/>
    </row>
    <row r="204" spans="1:7" ht="17.25" x14ac:dyDescent="0.25">
      <c r="A204" s="362"/>
      <c r="B204" s="367"/>
      <c r="C204" s="368"/>
      <c r="D204" s="369"/>
      <c r="E204" s="370"/>
      <c r="F204" s="370"/>
      <c r="G204" s="371"/>
    </row>
    <row r="205" spans="1:7" ht="17.25" x14ac:dyDescent="0.25">
      <c r="A205" s="362"/>
      <c r="B205" s="372"/>
      <c r="C205" s="368"/>
      <c r="D205" s="369"/>
      <c r="E205" s="370"/>
      <c r="F205" s="370"/>
      <c r="G205" s="371"/>
    </row>
    <row r="206" spans="1:7" ht="17.25" x14ac:dyDescent="0.25">
      <c r="A206" s="362"/>
      <c r="B206" s="363"/>
      <c r="C206" s="362"/>
      <c r="D206" s="365"/>
      <c r="E206" s="373"/>
      <c r="F206" s="373"/>
      <c r="G206" s="366"/>
    </row>
    <row r="207" spans="1:7" ht="17.25" x14ac:dyDescent="0.25">
      <c r="A207" s="362"/>
      <c r="B207" s="363"/>
      <c r="C207" s="362"/>
      <c r="D207" s="365"/>
      <c r="E207" s="364"/>
      <c r="F207" s="364"/>
      <c r="G207" s="366"/>
    </row>
    <row r="208" spans="1:7" ht="17.25" x14ac:dyDescent="0.25">
      <c r="A208" s="362"/>
      <c r="B208" s="363"/>
      <c r="C208" s="362"/>
      <c r="D208" s="365"/>
      <c r="E208" s="364"/>
      <c r="F208" s="364"/>
      <c r="G208" s="366"/>
    </row>
    <row r="209" spans="1:7" ht="17.25" x14ac:dyDescent="0.25">
      <c r="A209" s="362"/>
      <c r="B209" s="363"/>
      <c r="C209" s="363"/>
      <c r="D209" s="363"/>
      <c r="E209" s="364"/>
      <c r="F209" s="364"/>
      <c r="G209" s="366"/>
    </row>
    <row r="210" spans="1:7" ht="17.25" x14ac:dyDescent="0.25">
      <c r="A210" s="362"/>
      <c r="B210" s="367"/>
      <c r="C210" s="368"/>
      <c r="D210" s="369"/>
      <c r="E210" s="370"/>
      <c r="F210" s="370"/>
      <c r="G210" s="371"/>
    </row>
    <row r="211" spans="1:7" ht="17.25" x14ac:dyDescent="0.25">
      <c r="A211" s="362"/>
      <c r="B211" s="372"/>
      <c r="C211" s="368"/>
      <c r="D211" s="369"/>
      <c r="E211" s="370"/>
      <c r="F211" s="370"/>
      <c r="G211" s="371"/>
    </row>
    <row r="212" spans="1:7" ht="17.25" x14ac:dyDescent="0.25">
      <c r="A212" s="362"/>
      <c r="B212" s="363"/>
      <c r="C212" s="362"/>
      <c r="D212" s="365"/>
      <c r="E212" s="373"/>
      <c r="F212" s="373"/>
      <c r="G212" s="366"/>
    </row>
    <row r="213" spans="1:7" ht="17.25" x14ac:dyDescent="0.25">
      <c r="A213" s="362"/>
      <c r="B213" s="363"/>
      <c r="C213" s="362"/>
      <c r="D213" s="365"/>
      <c r="E213" s="373"/>
      <c r="F213" s="373"/>
      <c r="G213" s="366"/>
    </row>
    <row r="214" spans="1:7" ht="17.25" x14ac:dyDescent="0.25">
      <c r="A214" s="362"/>
      <c r="B214" s="363"/>
      <c r="C214" s="362"/>
      <c r="D214" s="365"/>
      <c r="E214" s="373"/>
      <c r="F214" s="373"/>
      <c r="G214" s="366"/>
    </row>
    <row r="215" spans="1:7" ht="17.25" x14ac:dyDescent="0.25">
      <c r="A215" s="362"/>
      <c r="B215" s="363"/>
      <c r="C215" s="362"/>
      <c r="D215" s="365"/>
      <c r="E215" s="373"/>
      <c r="F215" s="373"/>
      <c r="G215" s="366"/>
    </row>
    <row r="216" spans="1:7" ht="17.25" x14ac:dyDescent="0.25">
      <c r="A216" s="362"/>
      <c r="B216" s="367"/>
      <c r="C216" s="368"/>
      <c r="D216" s="369"/>
      <c r="E216" s="370"/>
      <c r="F216" s="370"/>
      <c r="G216" s="371"/>
    </row>
    <row r="217" spans="1:7" ht="17.25" x14ac:dyDescent="0.25">
      <c r="A217" s="362"/>
      <c r="B217" s="372"/>
      <c r="C217" s="368"/>
      <c r="D217" s="369"/>
      <c r="E217" s="370"/>
      <c r="F217" s="370"/>
      <c r="G217" s="371"/>
    </row>
    <row r="218" spans="1:7" ht="17.25" x14ac:dyDescent="0.25">
      <c r="A218" s="362"/>
      <c r="B218" s="363"/>
      <c r="C218" s="362"/>
      <c r="D218" s="365"/>
      <c r="E218" s="364"/>
      <c r="F218" s="364"/>
      <c r="G218" s="366"/>
    </row>
    <row r="219" spans="1:7" ht="17.25" x14ac:dyDescent="0.25">
      <c r="A219" s="362"/>
      <c r="B219" s="363"/>
      <c r="C219" s="362"/>
      <c r="D219" s="365"/>
      <c r="E219" s="364"/>
      <c r="F219" s="364"/>
      <c r="G219" s="366"/>
    </row>
    <row r="220" spans="1:7" ht="17.25" x14ac:dyDescent="0.25">
      <c r="A220" s="362"/>
      <c r="B220" s="363"/>
      <c r="C220" s="362"/>
      <c r="D220" s="365"/>
      <c r="E220" s="364"/>
      <c r="F220" s="364"/>
      <c r="G220" s="366"/>
    </row>
    <row r="221" spans="1:7" ht="17.25" x14ac:dyDescent="0.25">
      <c r="A221" s="362"/>
      <c r="B221" s="363"/>
      <c r="C221" s="362"/>
      <c r="D221" s="365"/>
      <c r="E221" s="364"/>
      <c r="F221" s="364"/>
      <c r="G221" s="366"/>
    </row>
    <row r="222" spans="1:7" ht="17.25" x14ac:dyDescent="0.25">
      <c r="A222" s="362"/>
      <c r="B222" s="363"/>
      <c r="C222" s="362"/>
      <c r="D222" s="365"/>
      <c r="E222" s="364"/>
      <c r="F222" s="364"/>
      <c r="G222" s="366"/>
    </row>
    <row r="223" spans="1:7" ht="17.25" x14ac:dyDescent="0.25">
      <c r="A223" s="362"/>
      <c r="B223" s="367"/>
      <c r="C223" s="368"/>
      <c r="D223" s="369"/>
      <c r="E223" s="370"/>
      <c r="F223" s="370"/>
      <c r="G223" s="371"/>
    </row>
    <row r="224" spans="1:7" ht="17.25" x14ac:dyDescent="0.25">
      <c r="A224" s="362"/>
      <c r="B224" s="372"/>
      <c r="C224" s="368"/>
      <c r="D224" s="369"/>
      <c r="E224" s="370"/>
      <c r="F224" s="370"/>
      <c r="G224" s="371"/>
    </row>
    <row r="225" spans="1:7" ht="17.25" x14ac:dyDescent="0.25">
      <c r="A225" s="362"/>
      <c r="B225" s="363"/>
      <c r="C225" s="362"/>
      <c r="D225" s="365"/>
      <c r="E225" s="373"/>
      <c r="F225" s="373"/>
      <c r="G225" s="366"/>
    </row>
    <row r="226" spans="1:7" ht="17.25" x14ac:dyDescent="0.25">
      <c r="A226" s="362"/>
      <c r="B226" s="363"/>
      <c r="C226" s="362"/>
      <c r="D226" s="365"/>
      <c r="E226" s="373"/>
      <c r="F226" s="373"/>
      <c r="G226" s="366"/>
    </row>
    <row r="227" spans="1:7" ht="17.25" x14ac:dyDescent="0.25">
      <c r="A227" s="362"/>
      <c r="B227" s="363"/>
      <c r="C227" s="362"/>
      <c r="D227" s="365"/>
      <c r="E227" s="373"/>
      <c r="F227" s="373"/>
      <c r="G227" s="366"/>
    </row>
    <row r="228" spans="1:7" ht="17.25" x14ac:dyDescent="0.25">
      <c r="A228" s="362"/>
      <c r="B228" s="363"/>
      <c r="C228" s="362"/>
      <c r="D228" s="365"/>
      <c r="E228" s="373"/>
      <c r="F228" s="373"/>
      <c r="G228" s="366"/>
    </row>
    <row r="229" spans="1:7" ht="17.25" x14ac:dyDescent="0.25">
      <c r="A229" s="362"/>
      <c r="B229" s="367"/>
      <c r="C229" s="368"/>
      <c r="D229" s="369"/>
      <c r="E229" s="370"/>
      <c r="F229" s="370"/>
      <c r="G229" s="371"/>
    </row>
    <row r="230" spans="1:7" ht="17.25" x14ac:dyDescent="0.25">
      <c r="A230" s="362"/>
      <c r="B230" s="372"/>
      <c r="C230" s="368"/>
      <c r="D230" s="369"/>
      <c r="E230" s="370"/>
      <c r="F230" s="370"/>
      <c r="G230" s="371"/>
    </row>
    <row r="231" spans="1:7" ht="17.25" x14ac:dyDescent="0.25">
      <c r="A231" s="362"/>
      <c r="B231" s="363"/>
      <c r="C231" s="362"/>
      <c r="D231" s="365"/>
      <c r="E231" s="373"/>
      <c r="F231" s="373"/>
      <c r="G231" s="366"/>
    </row>
    <row r="232" spans="1:7" ht="17.25" x14ac:dyDescent="0.25">
      <c r="A232" s="362"/>
      <c r="B232" s="363"/>
      <c r="C232" s="362"/>
      <c r="D232" s="363"/>
      <c r="E232" s="364"/>
      <c r="F232" s="364"/>
      <c r="G232" s="366"/>
    </row>
    <row r="233" spans="1:7" ht="17.25" x14ac:dyDescent="0.25">
      <c r="A233" s="362"/>
      <c r="B233" s="363"/>
      <c r="C233" s="362"/>
      <c r="D233" s="365"/>
      <c r="E233" s="364"/>
      <c r="F233" s="364"/>
      <c r="G233" s="366"/>
    </row>
    <row r="234" spans="1:7" ht="17.25" x14ac:dyDescent="0.25">
      <c r="A234" s="362"/>
      <c r="B234" s="363"/>
      <c r="C234" s="362"/>
      <c r="D234" s="365"/>
      <c r="E234" s="364"/>
      <c r="F234" s="364"/>
      <c r="G234" s="366"/>
    </row>
    <row r="235" spans="1:7" ht="17.25" x14ac:dyDescent="0.25">
      <c r="A235" s="362"/>
      <c r="B235" s="363"/>
      <c r="C235" s="362"/>
      <c r="D235" s="365"/>
      <c r="E235" s="364"/>
      <c r="F235" s="364"/>
      <c r="G235" s="366"/>
    </row>
    <row r="236" spans="1:7" ht="17.25" x14ac:dyDescent="0.25">
      <c r="A236" s="362"/>
      <c r="B236" s="367"/>
      <c r="C236" s="368"/>
      <c r="D236" s="369"/>
      <c r="E236" s="370"/>
      <c r="F236" s="370"/>
      <c r="G236" s="371"/>
    </row>
    <row r="237" spans="1:7" ht="17.25" x14ac:dyDescent="0.25">
      <c r="A237" s="362"/>
      <c r="B237" s="372"/>
      <c r="C237" s="368"/>
      <c r="D237" s="369"/>
      <c r="E237" s="370"/>
      <c r="F237" s="370"/>
      <c r="G237" s="371"/>
    </row>
    <row r="238" spans="1:7" ht="17.25" x14ac:dyDescent="0.25">
      <c r="A238" s="362"/>
      <c r="B238" s="363"/>
      <c r="C238" s="362"/>
      <c r="D238" s="365"/>
      <c r="E238" s="373"/>
      <c r="F238" s="373"/>
      <c r="G238" s="366"/>
    </row>
    <row r="239" spans="1:7" ht="17.25" x14ac:dyDescent="0.25">
      <c r="A239" s="362"/>
      <c r="B239" s="363"/>
      <c r="C239" s="362"/>
      <c r="D239" s="365"/>
      <c r="E239" s="364"/>
      <c r="F239" s="364"/>
      <c r="G239" s="366"/>
    </row>
    <row r="240" spans="1:7" ht="17.25" x14ac:dyDescent="0.25">
      <c r="A240" s="362"/>
      <c r="B240" s="363"/>
      <c r="C240" s="362"/>
      <c r="D240" s="365"/>
      <c r="E240" s="364"/>
      <c r="F240" s="364"/>
      <c r="G240" s="366"/>
    </row>
    <row r="241" spans="1:7" ht="17.25" x14ac:dyDescent="0.25">
      <c r="A241" s="362"/>
      <c r="B241" s="367"/>
      <c r="C241" s="368"/>
      <c r="D241" s="369"/>
      <c r="E241" s="370"/>
      <c r="F241" s="370"/>
      <c r="G241" s="371"/>
    </row>
    <row r="242" spans="1:7" ht="17.25" x14ac:dyDescent="0.25">
      <c r="A242" s="362"/>
      <c r="B242" s="372"/>
      <c r="C242" s="368"/>
      <c r="D242" s="369"/>
      <c r="E242" s="370"/>
      <c r="F242" s="370"/>
      <c r="G242" s="371"/>
    </row>
    <row r="243" spans="1:7" ht="17.25" x14ac:dyDescent="0.25">
      <c r="A243" s="375"/>
      <c r="B243" s="335"/>
      <c r="C243" s="394"/>
      <c r="D243" s="394"/>
      <c r="E243" s="376"/>
      <c r="F243" s="370"/>
      <c r="G243" s="371"/>
    </row>
    <row r="244" spans="1:7" ht="17.25" x14ac:dyDescent="0.25">
      <c r="A244" s="377"/>
      <c r="B244" s="335"/>
      <c r="C244" s="367"/>
      <c r="D244" s="367"/>
      <c r="E244" s="376"/>
      <c r="F244" s="370"/>
      <c r="G244" s="371"/>
    </row>
    <row r="245" spans="1:7" ht="17.25" x14ac:dyDescent="0.3">
      <c r="A245" s="391"/>
      <c r="B245" s="391"/>
      <c r="C245" s="391"/>
      <c r="D245" s="391"/>
      <c r="E245" s="391"/>
      <c r="F245" s="391"/>
      <c r="G245" s="355"/>
    </row>
    <row r="247" spans="1:7" x14ac:dyDescent="0.25">
      <c r="D247" s="357"/>
    </row>
    <row r="258" spans="5:5" x14ac:dyDescent="0.2">
      <c r="E258" s="378"/>
    </row>
  </sheetData>
  <mergeCells count="13">
    <mergeCell ref="H123:J123"/>
    <mergeCell ref="A245:F245"/>
    <mergeCell ref="C121:D121"/>
    <mergeCell ref="A123:F123"/>
    <mergeCell ref="C4:D4"/>
    <mergeCell ref="A124:G124"/>
    <mergeCell ref="C126:D126"/>
    <mergeCell ref="C243:D243"/>
    <mergeCell ref="A1:J1"/>
    <mergeCell ref="A2:J2"/>
    <mergeCell ref="I4:J4"/>
    <mergeCell ref="I121:J121"/>
    <mergeCell ref="A3:I3"/>
  </mergeCells>
  <printOptions horizontalCentered="1"/>
  <pageMargins left="0.47244094488188998" right="0.15748031496063" top="0.89" bottom="0.26" header="0.3" footer="0.23622047244094499"/>
  <pageSetup paperSize="9" scale="63" firstPageNumber="145" orientation="portrait" useFirstPageNumber="1" r:id="rId1"/>
  <headerFooter scaleWithDoc="0" alignWithMargins="0">
    <evenFooter>&amp;C146</evenFooter>
  </headerFooter>
  <rowBreaks count="2" manualBreakCount="2">
    <brk id="45" max="9" man="1"/>
    <brk id="89" max="9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37"/>
  <sheetViews>
    <sheetView view="pageBreakPreview" topLeftCell="A7" zoomScaleSheetLayoutView="100" workbookViewId="0">
      <selection activeCell="A31" sqref="A31"/>
    </sheetView>
  </sheetViews>
  <sheetFormatPr defaultRowHeight="15" x14ac:dyDescent="0.25"/>
  <cols>
    <col min="1" max="1" width="22.140625" style="304" customWidth="1"/>
    <col min="2" max="2" width="13" style="304" customWidth="1"/>
    <col min="3" max="3" width="12.85546875" style="304" customWidth="1"/>
    <col min="4" max="4" width="12.5703125" style="304" customWidth="1"/>
    <col min="5" max="5" width="12.7109375" style="304" customWidth="1"/>
    <col min="6" max="7" width="12.140625" style="304" customWidth="1"/>
    <col min="8" max="8" width="13.85546875" style="304" customWidth="1"/>
    <col min="9" max="9" width="12" style="304" customWidth="1"/>
    <col min="10" max="10" width="12.140625" style="304" customWidth="1"/>
    <col min="11" max="11" width="11.85546875" style="304" customWidth="1"/>
    <col min="12" max="12" width="12.85546875" style="304" customWidth="1"/>
    <col min="13" max="13" width="13" style="323" customWidth="1"/>
    <col min="14" max="14" width="21" style="304" customWidth="1"/>
    <col min="15" max="15" width="11.5703125" style="304" customWidth="1"/>
    <col min="16" max="16" width="13.28515625" style="304" customWidth="1"/>
    <col min="17" max="17" width="11.42578125" style="304" customWidth="1"/>
    <col min="18" max="18" width="12" style="304" customWidth="1"/>
    <col min="19" max="19" width="11.5703125" style="304" customWidth="1"/>
    <col min="20" max="20" width="11.85546875" style="304" customWidth="1"/>
    <col min="21" max="21" width="11.42578125" style="304" customWidth="1"/>
    <col min="22" max="22" width="12" style="304" customWidth="1"/>
    <col min="23" max="23" width="12.140625" style="304" customWidth="1"/>
    <col min="24" max="25" width="11.85546875" style="304" customWidth="1"/>
    <col min="26" max="26" width="12.85546875" style="304" customWidth="1"/>
    <col min="27" max="27" width="11.85546875" style="304" customWidth="1"/>
    <col min="28" max="28" width="12.7109375" style="304" customWidth="1"/>
    <col min="29" max="29" width="16.42578125" style="304" customWidth="1"/>
    <col min="30" max="16384" width="9.140625" style="304"/>
  </cols>
  <sheetData>
    <row r="1" spans="1:29" ht="25.5" customHeight="1" x14ac:dyDescent="0.25">
      <c r="A1" s="397" t="s">
        <v>494</v>
      </c>
      <c r="B1" s="397"/>
      <c r="C1" s="397"/>
      <c r="D1" s="397"/>
      <c r="E1" s="397"/>
      <c r="F1" s="397"/>
      <c r="G1" s="397"/>
      <c r="H1" s="397"/>
      <c r="I1" s="397"/>
      <c r="J1" s="397"/>
      <c r="K1" s="397"/>
      <c r="L1" s="397"/>
      <c r="M1" s="397"/>
      <c r="N1" s="397"/>
      <c r="O1" s="397" t="s">
        <v>847</v>
      </c>
      <c r="P1" s="397"/>
      <c r="Q1" s="397"/>
      <c r="R1" s="397"/>
      <c r="S1" s="397"/>
      <c r="T1" s="397"/>
      <c r="U1" s="397"/>
      <c r="V1" s="397"/>
      <c r="W1" s="397"/>
      <c r="X1" s="397"/>
      <c r="Y1" s="397"/>
      <c r="Z1" s="397"/>
      <c r="AA1" s="397"/>
    </row>
    <row r="2" spans="1:29" ht="23.25" customHeight="1" x14ac:dyDescent="0.25">
      <c r="A2" s="396" t="s">
        <v>1058</v>
      </c>
      <c r="B2" s="396"/>
      <c r="C2" s="396"/>
      <c r="D2" s="396"/>
      <c r="E2" s="396"/>
      <c r="F2" s="396"/>
      <c r="G2" s="396"/>
      <c r="H2" s="396"/>
      <c r="I2" s="396"/>
      <c r="J2" s="396"/>
      <c r="K2" s="396"/>
      <c r="L2" s="396"/>
      <c r="M2" s="395" t="s">
        <v>779</v>
      </c>
      <c r="N2" s="395"/>
      <c r="O2" s="396" t="s">
        <v>1063</v>
      </c>
      <c r="P2" s="396"/>
      <c r="Q2" s="396"/>
      <c r="R2" s="396"/>
      <c r="S2" s="396"/>
      <c r="T2" s="396"/>
      <c r="U2" s="396"/>
      <c r="V2" s="396"/>
      <c r="W2" s="396"/>
      <c r="X2" s="396"/>
      <c r="Y2" s="396"/>
      <c r="Z2" s="396"/>
      <c r="AA2" s="396"/>
      <c r="AB2" s="395" t="s">
        <v>779</v>
      </c>
      <c r="AC2" s="395"/>
    </row>
    <row r="3" spans="1:29" s="1" customFormat="1" ht="73.5" customHeight="1" x14ac:dyDescent="0.25">
      <c r="A3" s="381" t="s">
        <v>493</v>
      </c>
      <c r="B3" s="382" t="s">
        <v>778</v>
      </c>
      <c r="C3" s="382"/>
      <c r="D3" s="398" t="s">
        <v>1496</v>
      </c>
      <c r="E3" s="399"/>
      <c r="F3" s="398" t="s">
        <v>1497</v>
      </c>
      <c r="G3" s="399"/>
      <c r="H3" s="398" t="s">
        <v>1498</v>
      </c>
      <c r="I3" s="399"/>
      <c r="J3" s="398" t="s">
        <v>1499</v>
      </c>
      <c r="K3" s="399"/>
      <c r="L3" s="398" t="s">
        <v>1500</v>
      </c>
      <c r="M3" s="399"/>
      <c r="N3" s="400" t="s">
        <v>860</v>
      </c>
      <c r="O3" s="398" t="s">
        <v>780</v>
      </c>
      <c r="P3" s="399"/>
      <c r="Q3" s="398" t="s">
        <v>781</v>
      </c>
      <c r="R3" s="399"/>
      <c r="S3" s="398" t="s">
        <v>1501</v>
      </c>
      <c r="T3" s="399"/>
      <c r="U3" s="398" t="s">
        <v>782</v>
      </c>
      <c r="V3" s="399"/>
      <c r="W3" s="398" t="s">
        <v>1502</v>
      </c>
      <c r="X3" s="399"/>
      <c r="Y3" s="398" t="s">
        <v>718</v>
      </c>
      <c r="Z3" s="399"/>
      <c r="AA3" s="398" t="s">
        <v>719</v>
      </c>
      <c r="AB3" s="399"/>
      <c r="AC3" s="400" t="s">
        <v>860</v>
      </c>
    </row>
    <row r="4" spans="1:29" x14ac:dyDescent="0.25">
      <c r="A4" s="381"/>
      <c r="B4" s="305" t="s">
        <v>492</v>
      </c>
      <c r="C4" s="305" t="s">
        <v>491</v>
      </c>
      <c r="D4" s="305" t="s">
        <v>492</v>
      </c>
      <c r="E4" s="305" t="s">
        <v>491</v>
      </c>
      <c r="F4" s="305" t="s">
        <v>492</v>
      </c>
      <c r="G4" s="305" t="s">
        <v>491</v>
      </c>
      <c r="H4" s="305" t="s">
        <v>492</v>
      </c>
      <c r="I4" s="305" t="s">
        <v>491</v>
      </c>
      <c r="J4" s="305" t="s">
        <v>492</v>
      </c>
      <c r="K4" s="305" t="s">
        <v>491</v>
      </c>
      <c r="L4" s="305" t="s">
        <v>492</v>
      </c>
      <c r="M4" s="305" t="s">
        <v>491</v>
      </c>
      <c r="N4" s="381"/>
      <c r="O4" s="305" t="s">
        <v>492</v>
      </c>
      <c r="P4" s="305" t="s">
        <v>491</v>
      </c>
      <c r="Q4" s="305" t="s">
        <v>492</v>
      </c>
      <c r="R4" s="305" t="s">
        <v>491</v>
      </c>
      <c r="S4" s="305" t="s">
        <v>492</v>
      </c>
      <c r="T4" s="305" t="s">
        <v>491</v>
      </c>
      <c r="U4" s="305" t="s">
        <v>492</v>
      </c>
      <c r="V4" s="305" t="s">
        <v>491</v>
      </c>
      <c r="W4" s="305" t="s">
        <v>492</v>
      </c>
      <c r="X4" s="305" t="s">
        <v>491</v>
      </c>
      <c r="Y4" s="305" t="s">
        <v>492</v>
      </c>
      <c r="Z4" s="305" t="s">
        <v>491</v>
      </c>
      <c r="AA4" s="305" t="s">
        <v>492</v>
      </c>
      <c r="AB4" s="305" t="s">
        <v>491</v>
      </c>
      <c r="AC4" s="381"/>
    </row>
    <row r="5" spans="1:29" ht="18" customHeight="1" x14ac:dyDescent="0.25">
      <c r="A5" s="306" t="s">
        <v>0</v>
      </c>
      <c r="B5" s="307">
        <v>1164257</v>
      </c>
      <c r="C5" s="307">
        <v>1168447</v>
      </c>
      <c r="D5" s="307">
        <v>789433</v>
      </c>
      <c r="E5" s="307">
        <v>783830</v>
      </c>
      <c r="F5" s="307">
        <v>3986</v>
      </c>
      <c r="G5" s="307">
        <v>4722</v>
      </c>
      <c r="H5" s="307">
        <v>117952</v>
      </c>
      <c r="I5" s="307">
        <v>117239</v>
      </c>
      <c r="J5" s="307">
        <v>132334</v>
      </c>
      <c r="K5" s="307">
        <v>125755</v>
      </c>
      <c r="L5" s="308" t="s">
        <v>67</v>
      </c>
      <c r="M5" s="308" t="s">
        <v>67</v>
      </c>
      <c r="N5" s="306" t="s">
        <v>908</v>
      </c>
      <c r="O5" s="309" t="s">
        <v>67</v>
      </c>
      <c r="P5" s="308" t="s">
        <v>67</v>
      </c>
      <c r="Q5" s="307">
        <v>20833</v>
      </c>
      <c r="R5" s="307">
        <v>20565</v>
      </c>
      <c r="S5" s="307">
        <v>20521</v>
      </c>
      <c r="T5" s="307">
        <v>20521</v>
      </c>
      <c r="U5" s="307">
        <v>49441</v>
      </c>
      <c r="V5" s="307">
        <v>26649</v>
      </c>
      <c r="W5" s="307">
        <v>2298758</v>
      </c>
      <c r="X5" s="307">
        <v>2267728</v>
      </c>
      <c r="Y5" s="307">
        <v>14.35</v>
      </c>
      <c r="Z5" s="307">
        <v>14.16</v>
      </c>
      <c r="AA5" s="307">
        <v>13447078</v>
      </c>
      <c r="AB5" s="308">
        <v>13476591</v>
      </c>
      <c r="AC5" s="306" t="s">
        <v>908</v>
      </c>
    </row>
    <row r="6" spans="1:29" ht="18" customHeight="1" x14ac:dyDescent="0.25">
      <c r="A6" s="310" t="s">
        <v>1</v>
      </c>
      <c r="B6" s="311">
        <v>120499</v>
      </c>
      <c r="C6" s="311">
        <v>107845</v>
      </c>
      <c r="D6" s="312" t="s">
        <v>67</v>
      </c>
      <c r="E6" s="312" t="s">
        <v>67</v>
      </c>
      <c r="F6" s="312" t="s">
        <v>67</v>
      </c>
      <c r="G6" s="312" t="s">
        <v>67</v>
      </c>
      <c r="H6" s="312" t="s">
        <v>67</v>
      </c>
      <c r="I6" s="312" t="s">
        <v>67</v>
      </c>
      <c r="J6" s="312" t="s">
        <v>67</v>
      </c>
      <c r="K6" s="312" t="s">
        <v>67</v>
      </c>
      <c r="L6" s="311">
        <v>20186</v>
      </c>
      <c r="M6" s="312">
        <v>19072</v>
      </c>
      <c r="N6" s="310" t="s">
        <v>909</v>
      </c>
      <c r="O6" s="313" t="s">
        <v>67</v>
      </c>
      <c r="P6" s="312" t="s">
        <v>67</v>
      </c>
      <c r="Q6" s="312" t="s">
        <v>67</v>
      </c>
      <c r="R6" s="312" t="s">
        <v>67</v>
      </c>
      <c r="S6" s="312" t="s">
        <v>67</v>
      </c>
      <c r="T6" s="312" t="s">
        <v>67</v>
      </c>
      <c r="U6" s="311">
        <v>13247</v>
      </c>
      <c r="V6" s="311">
        <v>9769</v>
      </c>
      <c r="W6" s="311">
        <v>153933</v>
      </c>
      <c r="X6" s="311">
        <v>136686</v>
      </c>
      <c r="Y6" s="311">
        <v>1.84</v>
      </c>
      <c r="Z6" s="311">
        <v>1.63</v>
      </c>
      <c r="AA6" s="311">
        <v>8144850</v>
      </c>
      <c r="AB6" s="312">
        <v>8162237</v>
      </c>
      <c r="AC6" s="310" t="s">
        <v>909</v>
      </c>
    </row>
    <row r="7" spans="1:29" ht="18" customHeight="1" x14ac:dyDescent="0.25">
      <c r="A7" s="310" t="s">
        <v>2</v>
      </c>
      <c r="B7" s="311">
        <v>471958</v>
      </c>
      <c r="C7" s="311">
        <v>322540</v>
      </c>
      <c r="D7" s="311">
        <v>31424</v>
      </c>
      <c r="E7" s="311">
        <v>31424</v>
      </c>
      <c r="F7" s="312" t="s">
        <v>67</v>
      </c>
      <c r="G7" s="312" t="s">
        <v>67</v>
      </c>
      <c r="H7" s="312" t="s">
        <v>67</v>
      </c>
      <c r="I7" s="312" t="s">
        <v>67</v>
      </c>
      <c r="J7" s="311">
        <v>186667</v>
      </c>
      <c r="K7" s="311">
        <v>193669</v>
      </c>
      <c r="L7" s="312" t="s">
        <v>67</v>
      </c>
      <c r="M7" s="312" t="s">
        <v>67</v>
      </c>
      <c r="N7" s="310" t="s">
        <v>910</v>
      </c>
      <c r="O7" s="313" t="s">
        <v>67</v>
      </c>
      <c r="P7" s="312" t="s">
        <v>67</v>
      </c>
      <c r="Q7" s="312" t="s">
        <v>67</v>
      </c>
      <c r="R7" s="312" t="s">
        <v>67</v>
      </c>
      <c r="S7" s="312" t="s">
        <v>67</v>
      </c>
      <c r="T7" s="312" t="s">
        <v>67</v>
      </c>
      <c r="U7" s="311">
        <v>26548</v>
      </c>
      <c r="V7" s="311">
        <v>24583</v>
      </c>
      <c r="W7" s="311">
        <v>716596</v>
      </c>
      <c r="X7" s="311">
        <v>572215</v>
      </c>
      <c r="Y7" s="311">
        <v>9.14</v>
      </c>
      <c r="Z7" s="311">
        <v>7.3</v>
      </c>
      <c r="AA7" s="311">
        <v>6591013</v>
      </c>
      <c r="AB7" s="312">
        <v>6735134</v>
      </c>
      <c r="AC7" s="310" t="s">
        <v>910</v>
      </c>
    </row>
    <row r="8" spans="1:29" ht="18" customHeight="1" x14ac:dyDescent="0.25">
      <c r="A8" s="310" t="s">
        <v>3</v>
      </c>
      <c r="B8" s="311">
        <v>242525</v>
      </c>
      <c r="C8" s="311">
        <v>255073</v>
      </c>
      <c r="D8" s="311">
        <v>321175</v>
      </c>
      <c r="E8" s="311">
        <v>304364</v>
      </c>
      <c r="F8" s="312" t="s">
        <v>67</v>
      </c>
      <c r="G8" s="312" t="s">
        <v>67</v>
      </c>
      <c r="H8" s="312" t="s">
        <v>67</v>
      </c>
      <c r="I8" s="312" t="s">
        <v>67</v>
      </c>
      <c r="J8" s="311">
        <v>106628</v>
      </c>
      <c r="K8" s="311">
        <v>78450</v>
      </c>
      <c r="L8" s="312" t="s">
        <v>67</v>
      </c>
      <c r="M8" s="312" t="s">
        <v>67</v>
      </c>
      <c r="N8" s="310" t="s">
        <v>979</v>
      </c>
      <c r="O8" s="313" t="s">
        <v>67</v>
      </c>
      <c r="P8" s="312" t="s">
        <v>67</v>
      </c>
      <c r="Q8" s="311">
        <v>984</v>
      </c>
      <c r="R8" s="311">
        <v>984</v>
      </c>
      <c r="S8" s="312" t="s">
        <v>67</v>
      </c>
      <c r="T8" s="312" t="s">
        <v>67</v>
      </c>
      <c r="U8" s="311">
        <v>23496</v>
      </c>
      <c r="V8" s="311">
        <v>20669</v>
      </c>
      <c r="W8" s="311">
        <v>694809</v>
      </c>
      <c r="X8" s="311">
        <v>659539</v>
      </c>
      <c r="Y8" s="311">
        <v>7.38</v>
      </c>
      <c r="Z8" s="311">
        <v>7</v>
      </c>
      <c r="AA8" s="311">
        <v>8511828</v>
      </c>
      <c r="AB8" s="312">
        <v>8527091</v>
      </c>
      <c r="AC8" s="310" t="s">
        <v>979</v>
      </c>
    </row>
    <row r="9" spans="1:29" ht="18" customHeight="1" x14ac:dyDescent="0.25">
      <c r="A9" s="310" t="s">
        <v>4</v>
      </c>
      <c r="B9" s="311">
        <v>1348089</v>
      </c>
      <c r="C9" s="311">
        <v>1348122</v>
      </c>
      <c r="D9" s="311">
        <v>783645</v>
      </c>
      <c r="E9" s="311">
        <v>770387</v>
      </c>
      <c r="F9" s="312" t="s">
        <v>67</v>
      </c>
      <c r="G9" s="312" t="s">
        <v>67</v>
      </c>
      <c r="H9" s="312" t="s">
        <v>67</v>
      </c>
      <c r="I9" s="312" t="s">
        <v>67</v>
      </c>
      <c r="J9" s="312" t="s">
        <v>67</v>
      </c>
      <c r="K9" s="312" t="s">
        <v>67</v>
      </c>
      <c r="L9" s="312" t="s">
        <v>67</v>
      </c>
      <c r="M9" s="312" t="s">
        <v>67</v>
      </c>
      <c r="N9" s="310" t="s">
        <v>1059</v>
      </c>
      <c r="O9" s="313" t="s">
        <v>67</v>
      </c>
      <c r="P9" s="312" t="s">
        <v>67</v>
      </c>
      <c r="Q9" s="311">
        <v>40541</v>
      </c>
      <c r="R9" s="311">
        <v>31972</v>
      </c>
      <c r="S9" s="311">
        <v>7222</v>
      </c>
      <c r="T9" s="311">
        <v>7222</v>
      </c>
      <c r="U9" s="311">
        <v>31656</v>
      </c>
      <c r="V9" s="311">
        <v>18685</v>
      </c>
      <c r="W9" s="311">
        <v>2211153</v>
      </c>
      <c r="X9" s="311">
        <v>2176388</v>
      </c>
      <c r="Y9" s="311">
        <v>16.36</v>
      </c>
      <c r="Z9" s="311">
        <v>16.100000000000001</v>
      </c>
      <c r="AA9" s="311">
        <v>11130592</v>
      </c>
      <c r="AB9" s="312">
        <v>11166012</v>
      </c>
      <c r="AC9" s="310" t="s">
        <v>1059</v>
      </c>
    </row>
    <row r="10" spans="1:29" ht="18" customHeight="1" x14ac:dyDescent="0.25">
      <c r="A10" s="310" t="s">
        <v>5</v>
      </c>
      <c r="B10" s="311">
        <v>9980</v>
      </c>
      <c r="C10" s="311">
        <v>9980</v>
      </c>
      <c r="D10" s="312" t="s">
        <v>67</v>
      </c>
      <c r="E10" s="312" t="s">
        <v>67</v>
      </c>
      <c r="F10" s="312" t="s">
        <v>67</v>
      </c>
      <c r="G10" s="312" t="s">
        <v>67</v>
      </c>
      <c r="H10" s="312" t="s">
        <v>67</v>
      </c>
      <c r="I10" s="312" t="s">
        <v>67</v>
      </c>
      <c r="J10" s="311">
        <v>347</v>
      </c>
      <c r="K10" s="311">
        <v>347</v>
      </c>
      <c r="L10" s="312" t="s">
        <v>67</v>
      </c>
      <c r="M10" s="312" t="s">
        <v>67</v>
      </c>
      <c r="N10" s="310" t="s">
        <v>911</v>
      </c>
      <c r="O10" s="313" t="s">
        <v>67</v>
      </c>
      <c r="P10" s="312" t="s">
        <v>67</v>
      </c>
      <c r="Q10" s="312" t="s">
        <v>67</v>
      </c>
      <c r="R10" s="312" t="s">
        <v>67</v>
      </c>
      <c r="S10" s="312" t="s">
        <v>67</v>
      </c>
      <c r="T10" s="312" t="s">
        <v>67</v>
      </c>
      <c r="U10" s="311">
        <v>79541</v>
      </c>
      <c r="V10" s="311">
        <v>63187</v>
      </c>
      <c r="W10" s="311">
        <v>89868</v>
      </c>
      <c r="X10" s="311">
        <v>73514</v>
      </c>
      <c r="Y10" s="311">
        <v>60.6</v>
      </c>
      <c r="Z10" s="311">
        <v>49.57</v>
      </c>
      <c r="AA10" s="311">
        <v>57307</v>
      </c>
      <c r="AB10" s="312">
        <v>73661</v>
      </c>
      <c r="AC10" s="310" t="s">
        <v>911</v>
      </c>
    </row>
    <row r="11" spans="1:29" ht="18" customHeight="1" x14ac:dyDescent="0.25">
      <c r="A11" s="310" t="s">
        <v>6</v>
      </c>
      <c r="B11" s="311">
        <v>138172</v>
      </c>
      <c r="C11" s="311">
        <v>132301</v>
      </c>
      <c r="D11" s="311">
        <v>33889</v>
      </c>
      <c r="E11" s="311">
        <v>33892</v>
      </c>
      <c r="F11" s="312" t="s">
        <v>67</v>
      </c>
      <c r="G11" s="312" t="s">
        <v>67</v>
      </c>
      <c r="H11" s="312" t="s">
        <v>67</v>
      </c>
      <c r="I11" s="312" t="s">
        <v>67</v>
      </c>
      <c r="J11" s="311">
        <v>9005</v>
      </c>
      <c r="K11" s="311">
        <v>9003</v>
      </c>
      <c r="L11" s="312" t="s">
        <v>67</v>
      </c>
      <c r="M11" s="312" t="s">
        <v>67</v>
      </c>
      <c r="N11" s="310" t="s">
        <v>912</v>
      </c>
      <c r="O11" s="313" t="s">
        <v>67</v>
      </c>
      <c r="P11" s="312" t="s">
        <v>67</v>
      </c>
      <c r="Q11" s="311">
        <v>3374</v>
      </c>
      <c r="R11" s="311">
        <v>3374</v>
      </c>
      <c r="S11" s="312" t="s">
        <v>67</v>
      </c>
      <c r="T11" s="312" t="s">
        <v>67</v>
      </c>
      <c r="U11" s="311">
        <v>8533</v>
      </c>
      <c r="V11" s="311">
        <v>7889</v>
      </c>
      <c r="W11" s="311">
        <v>192973</v>
      </c>
      <c r="X11" s="311">
        <v>186458</v>
      </c>
      <c r="Y11" s="311">
        <v>52.13</v>
      </c>
      <c r="Z11" s="311">
        <v>50.37</v>
      </c>
      <c r="AA11" s="311">
        <v>168648</v>
      </c>
      <c r="AB11" s="312">
        <v>174991</v>
      </c>
      <c r="AC11" s="310" t="s">
        <v>912</v>
      </c>
    </row>
    <row r="12" spans="1:29" ht="18" customHeight="1" x14ac:dyDescent="0.25">
      <c r="A12" s="310" t="s">
        <v>7</v>
      </c>
      <c r="B12" s="311">
        <v>2319826</v>
      </c>
      <c r="C12" s="311">
        <v>2255417</v>
      </c>
      <c r="D12" s="311">
        <v>3859497</v>
      </c>
      <c r="E12" s="311">
        <v>3788099</v>
      </c>
      <c r="F12" s="311">
        <v>1177105</v>
      </c>
      <c r="G12" s="311">
        <v>1179548</v>
      </c>
      <c r="H12" s="311">
        <v>2645405</v>
      </c>
      <c r="I12" s="311">
        <v>2643828</v>
      </c>
      <c r="J12" s="311">
        <v>3375</v>
      </c>
      <c r="K12" s="311">
        <v>3375</v>
      </c>
      <c r="L12" s="312" t="s">
        <v>67</v>
      </c>
      <c r="M12" s="312" t="s">
        <v>67</v>
      </c>
      <c r="N12" s="310" t="s">
        <v>913</v>
      </c>
      <c r="O12" s="313" t="s">
        <v>67</v>
      </c>
      <c r="P12" s="312" t="s">
        <v>67</v>
      </c>
      <c r="Q12" s="311">
        <v>51637</v>
      </c>
      <c r="R12" s="311">
        <v>50524</v>
      </c>
      <c r="S12" s="311">
        <v>39218</v>
      </c>
      <c r="T12" s="311">
        <v>39218</v>
      </c>
      <c r="U12" s="311">
        <v>165578</v>
      </c>
      <c r="V12" s="311">
        <v>117447</v>
      </c>
      <c r="W12" s="311">
        <v>10261641</v>
      </c>
      <c r="X12" s="311">
        <v>10077455</v>
      </c>
      <c r="Y12" s="311">
        <v>52.29</v>
      </c>
      <c r="Z12" s="311">
        <v>51.35</v>
      </c>
      <c r="AA12" s="311">
        <v>8533439</v>
      </c>
      <c r="AB12" s="312">
        <v>8718876</v>
      </c>
      <c r="AC12" s="310" t="s">
        <v>913</v>
      </c>
    </row>
    <row r="13" spans="1:29" ht="18" customHeight="1" x14ac:dyDescent="0.25">
      <c r="A13" s="310" t="s">
        <v>8</v>
      </c>
      <c r="B13" s="311">
        <v>41411</v>
      </c>
      <c r="C13" s="311">
        <v>40514</v>
      </c>
      <c r="D13" s="311">
        <v>13568</v>
      </c>
      <c r="E13" s="311">
        <v>13568</v>
      </c>
      <c r="F13" s="311">
        <v>151797</v>
      </c>
      <c r="G13" s="311">
        <v>148151</v>
      </c>
      <c r="H13" s="311">
        <v>27841</v>
      </c>
      <c r="I13" s="311">
        <v>27841</v>
      </c>
      <c r="J13" s="311">
        <v>12530</v>
      </c>
      <c r="K13" s="311">
        <v>8822</v>
      </c>
      <c r="L13" s="312" t="s">
        <v>67</v>
      </c>
      <c r="M13" s="312" t="s">
        <v>67</v>
      </c>
      <c r="N13" s="310" t="s">
        <v>914</v>
      </c>
      <c r="O13" s="313" t="s">
        <v>67</v>
      </c>
      <c r="P13" s="312" t="s">
        <v>67</v>
      </c>
      <c r="Q13" s="311">
        <v>5962</v>
      </c>
      <c r="R13" s="311">
        <v>4894</v>
      </c>
      <c r="S13" s="312" t="s">
        <v>67</v>
      </c>
      <c r="T13" s="312" t="s">
        <v>67</v>
      </c>
      <c r="U13" s="311">
        <v>85855</v>
      </c>
      <c r="V13" s="311">
        <v>70792</v>
      </c>
      <c r="W13" s="311">
        <v>338964</v>
      </c>
      <c r="X13" s="311">
        <v>314583</v>
      </c>
      <c r="Y13" s="311">
        <v>7.67</v>
      </c>
      <c r="Z13" s="311">
        <v>7.12</v>
      </c>
      <c r="AA13" s="311">
        <v>4082236</v>
      </c>
      <c r="AB13" s="312">
        <v>4106617</v>
      </c>
      <c r="AC13" s="310" t="s">
        <v>914</v>
      </c>
    </row>
    <row r="14" spans="1:29" ht="18" customHeight="1" x14ac:dyDescent="0.25">
      <c r="A14" s="310" t="s">
        <v>9</v>
      </c>
      <c r="B14" s="311">
        <v>1790803</v>
      </c>
      <c r="C14" s="311">
        <v>1582938</v>
      </c>
      <c r="D14" s="311">
        <v>268261</v>
      </c>
      <c r="E14" s="311">
        <v>233990</v>
      </c>
      <c r="F14" s="314" t="s">
        <v>67</v>
      </c>
      <c r="G14" s="314" t="s">
        <v>67</v>
      </c>
      <c r="H14" s="314" t="s">
        <v>67</v>
      </c>
      <c r="I14" s="314" t="s">
        <v>67</v>
      </c>
      <c r="J14" s="312" t="s">
        <v>67</v>
      </c>
      <c r="K14" s="312" t="s">
        <v>67</v>
      </c>
      <c r="L14" s="311">
        <v>332423</v>
      </c>
      <c r="M14" s="312">
        <v>322417</v>
      </c>
      <c r="N14" s="310" t="s">
        <v>915</v>
      </c>
      <c r="O14" s="313" t="s">
        <v>67</v>
      </c>
      <c r="P14" s="312" t="s">
        <v>67</v>
      </c>
      <c r="Q14" s="311">
        <v>656</v>
      </c>
      <c r="R14" s="311">
        <v>656</v>
      </c>
      <c r="S14" s="312" t="s">
        <v>67</v>
      </c>
      <c r="T14" s="312" t="s">
        <v>67</v>
      </c>
      <c r="U14" s="311">
        <v>2097</v>
      </c>
      <c r="V14" s="311">
        <v>1365</v>
      </c>
      <c r="W14" s="311">
        <v>2394240</v>
      </c>
      <c r="X14" s="311">
        <v>2141366</v>
      </c>
      <c r="Y14" s="311">
        <v>43.01</v>
      </c>
      <c r="Z14" s="311">
        <v>38.46</v>
      </c>
      <c r="AA14" s="311">
        <v>3123624</v>
      </c>
      <c r="AB14" s="312">
        <v>3376690</v>
      </c>
      <c r="AC14" s="310" t="s">
        <v>915</v>
      </c>
    </row>
    <row r="15" spans="1:29" ht="18" customHeight="1" x14ac:dyDescent="0.25">
      <c r="A15" s="310" t="s">
        <v>490</v>
      </c>
      <c r="B15" s="311">
        <v>1951000</v>
      </c>
      <c r="C15" s="311">
        <v>1907187</v>
      </c>
      <c r="D15" s="311">
        <v>146932</v>
      </c>
      <c r="E15" s="311">
        <v>110222</v>
      </c>
      <c r="F15" s="311">
        <v>1670244</v>
      </c>
      <c r="G15" s="311">
        <v>1650577</v>
      </c>
      <c r="H15" s="312" t="s">
        <v>67</v>
      </c>
      <c r="I15" s="312" t="s">
        <v>67</v>
      </c>
      <c r="J15" s="311">
        <v>70563</v>
      </c>
      <c r="K15" s="311">
        <v>46548</v>
      </c>
      <c r="L15" s="311">
        <v>2968279</v>
      </c>
      <c r="M15" s="312">
        <v>2750257</v>
      </c>
      <c r="N15" s="310" t="s">
        <v>916</v>
      </c>
      <c r="O15" s="310">
        <v>927986</v>
      </c>
      <c r="P15" s="311">
        <v>843554</v>
      </c>
      <c r="Q15" s="312" t="s">
        <v>67</v>
      </c>
      <c r="R15" s="312" t="s">
        <v>67</v>
      </c>
      <c r="S15" s="311">
        <v>218679</v>
      </c>
      <c r="T15" s="311">
        <v>218679</v>
      </c>
      <c r="U15" s="311">
        <v>15924</v>
      </c>
      <c r="V15" s="311">
        <v>11790</v>
      </c>
      <c r="W15" s="311">
        <v>7969607</v>
      </c>
      <c r="X15" s="311">
        <v>7538814</v>
      </c>
      <c r="Y15" s="311">
        <v>35.86</v>
      </c>
      <c r="Z15" s="311">
        <v>33.92</v>
      </c>
      <c r="AA15" s="311">
        <v>14027316</v>
      </c>
      <c r="AB15" s="312">
        <v>14455333</v>
      </c>
      <c r="AC15" s="310" t="s">
        <v>916</v>
      </c>
    </row>
    <row r="16" spans="1:29" ht="18" customHeight="1" x14ac:dyDescent="0.25">
      <c r="A16" s="310" t="s">
        <v>11</v>
      </c>
      <c r="B16" s="311">
        <v>1379038</v>
      </c>
      <c r="C16" s="311">
        <v>1307162</v>
      </c>
      <c r="D16" s="311">
        <v>4036785</v>
      </c>
      <c r="E16" s="311">
        <v>4037261</v>
      </c>
      <c r="F16" s="312" t="s">
        <v>67</v>
      </c>
      <c r="G16" s="312" t="s">
        <v>67</v>
      </c>
      <c r="H16" s="312" t="s">
        <v>67</v>
      </c>
      <c r="I16" s="312" t="s">
        <v>67</v>
      </c>
      <c r="J16" s="312" t="s">
        <v>67</v>
      </c>
      <c r="K16" s="312" t="s">
        <v>67</v>
      </c>
      <c r="L16" s="312" t="s">
        <v>67</v>
      </c>
      <c r="M16" s="312" t="s">
        <v>67</v>
      </c>
      <c r="N16" s="310" t="s">
        <v>992</v>
      </c>
      <c r="O16" s="313" t="s">
        <v>67</v>
      </c>
      <c r="P16" s="312" t="s">
        <v>67</v>
      </c>
      <c r="Q16" s="311">
        <v>52734</v>
      </c>
      <c r="R16" s="311">
        <v>49730</v>
      </c>
      <c r="S16" s="312" t="s">
        <v>67</v>
      </c>
      <c r="T16" s="312" t="s">
        <v>67</v>
      </c>
      <c r="U16" s="311">
        <v>30169</v>
      </c>
      <c r="V16" s="311">
        <v>24503</v>
      </c>
      <c r="W16" s="311">
        <v>5498726</v>
      </c>
      <c r="X16" s="311">
        <v>5418657</v>
      </c>
      <c r="Y16" s="311">
        <v>68.98</v>
      </c>
      <c r="Z16" s="311">
        <v>67.97</v>
      </c>
      <c r="AA16" s="311">
        <v>2398866</v>
      </c>
      <c r="AB16" s="312">
        <v>2469577</v>
      </c>
      <c r="AC16" s="310" t="s">
        <v>992</v>
      </c>
    </row>
    <row r="17" spans="1:29" ht="18" customHeight="1" x14ac:dyDescent="0.25">
      <c r="A17" s="310" t="s">
        <v>12</v>
      </c>
      <c r="B17" s="311">
        <v>1712386</v>
      </c>
      <c r="C17" s="311">
        <v>1704569</v>
      </c>
      <c r="D17" s="311">
        <v>5043041</v>
      </c>
      <c r="E17" s="311">
        <v>5059629</v>
      </c>
      <c r="F17" s="311">
        <v>2159</v>
      </c>
      <c r="G17" s="311">
        <v>2159</v>
      </c>
      <c r="H17" s="311">
        <v>86740</v>
      </c>
      <c r="I17" s="311">
        <v>86582</v>
      </c>
      <c r="J17" s="312" t="s">
        <v>67</v>
      </c>
      <c r="K17" s="312" t="s">
        <v>67</v>
      </c>
      <c r="L17" s="312" t="s">
        <v>67</v>
      </c>
      <c r="M17" s="312" t="s">
        <v>67</v>
      </c>
      <c r="N17" s="310" t="s">
        <v>917</v>
      </c>
      <c r="O17" s="313" t="s">
        <v>67</v>
      </c>
      <c r="P17" s="312" t="s">
        <v>67</v>
      </c>
      <c r="Q17" s="311">
        <v>20876</v>
      </c>
      <c r="R17" s="311">
        <v>18704</v>
      </c>
      <c r="S17" s="311">
        <v>3389</v>
      </c>
      <c r="T17" s="311">
        <v>2887</v>
      </c>
      <c r="U17" s="311">
        <v>82409</v>
      </c>
      <c r="V17" s="311">
        <v>66413</v>
      </c>
      <c r="W17" s="311">
        <v>6951000</v>
      </c>
      <c r="X17" s="311">
        <v>6940943</v>
      </c>
      <c r="Y17" s="311">
        <v>36.24</v>
      </c>
      <c r="Z17" s="311">
        <v>36.19</v>
      </c>
      <c r="AA17" s="311">
        <v>11984329</v>
      </c>
      <c r="AB17" s="312">
        <v>11994157</v>
      </c>
      <c r="AC17" s="310" t="s">
        <v>917</v>
      </c>
    </row>
    <row r="18" spans="1:29" ht="18" customHeight="1" x14ac:dyDescent="0.25">
      <c r="A18" s="310" t="s">
        <v>70</v>
      </c>
      <c r="B18" s="311">
        <v>337613</v>
      </c>
      <c r="C18" s="311">
        <v>328638</v>
      </c>
      <c r="D18" s="312" t="s">
        <v>67</v>
      </c>
      <c r="E18" s="312" t="s">
        <v>67</v>
      </c>
      <c r="F18" s="312" t="s">
        <v>67</v>
      </c>
      <c r="G18" s="312" t="s">
        <v>67</v>
      </c>
      <c r="H18" s="312" t="s">
        <v>67</v>
      </c>
      <c r="I18" s="312" t="s">
        <v>67</v>
      </c>
      <c r="J18" s="311">
        <v>11989</v>
      </c>
      <c r="K18" s="311">
        <v>12906</v>
      </c>
      <c r="L18" s="312" t="s">
        <v>67</v>
      </c>
      <c r="M18" s="312" t="s">
        <v>67</v>
      </c>
      <c r="N18" s="310" t="s">
        <v>918</v>
      </c>
      <c r="O18" s="313" t="s">
        <v>67</v>
      </c>
      <c r="P18" s="312" t="s">
        <v>67</v>
      </c>
      <c r="Q18" s="312" t="s">
        <v>67</v>
      </c>
      <c r="R18" s="312" t="s">
        <v>67</v>
      </c>
      <c r="S18" s="312" t="s">
        <v>67</v>
      </c>
      <c r="T18" s="312" t="s">
        <v>67</v>
      </c>
      <c r="U18" s="311">
        <v>29984</v>
      </c>
      <c r="V18" s="311">
        <v>28968</v>
      </c>
      <c r="W18" s="311">
        <v>379587</v>
      </c>
      <c r="X18" s="311">
        <v>370512</v>
      </c>
      <c r="Y18" s="311">
        <v>9.77</v>
      </c>
      <c r="Z18" s="311">
        <v>9.5399999999999991</v>
      </c>
      <c r="AA18" s="311">
        <v>3455238</v>
      </c>
      <c r="AB18" s="312">
        <v>3464358</v>
      </c>
      <c r="AC18" s="310" t="s">
        <v>918</v>
      </c>
    </row>
    <row r="19" spans="1:29" ht="18" customHeight="1" x14ac:dyDescent="0.25">
      <c r="A19" s="310" t="s">
        <v>13</v>
      </c>
      <c r="B19" s="311">
        <v>2523801</v>
      </c>
      <c r="C19" s="311">
        <v>2514983</v>
      </c>
      <c r="D19" s="311">
        <v>1125418</v>
      </c>
      <c r="E19" s="311">
        <v>1120221</v>
      </c>
      <c r="F19" s="312" t="s">
        <v>67</v>
      </c>
      <c r="G19" s="312" t="s">
        <v>67</v>
      </c>
      <c r="H19" s="312" t="s">
        <v>67</v>
      </c>
      <c r="I19" s="312" t="s">
        <v>67</v>
      </c>
      <c r="J19" s="311">
        <v>7788</v>
      </c>
      <c r="K19" s="311">
        <v>7788</v>
      </c>
      <c r="L19" s="312" t="s">
        <v>67</v>
      </c>
      <c r="M19" s="312" t="s">
        <v>67</v>
      </c>
      <c r="N19" s="310" t="s">
        <v>1003</v>
      </c>
      <c r="O19" s="313" t="s">
        <v>67</v>
      </c>
      <c r="P19" s="312" t="s">
        <v>67</v>
      </c>
      <c r="Q19" s="311">
        <v>19454</v>
      </c>
      <c r="R19" s="311">
        <v>16024</v>
      </c>
      <c r="S19" s="311">
        <v>31495</v>
      </c>
      <c r="T19" s="311">
        <v>30457</v>
      </c>
      <c r="U19" s="311">
        <v>96359</v>
      </c>
      <c r="V19" s="311">
        <v>82379</v>
      </c>
      <c r="W19" s="311">
        <v>3804315</v>
      </c>
      <c r="X19" s="311">
        <v>3771853</v>
      </c>
      <c r="Y19" s="311">
        <v>12.34</v>
      </c>
      <c r="Z19" s="311">
        <v>12.24</v>
      </c>
      <c r="AA19" s="311">
        <v>26502030</v>
      </c>
      <c r="AB19" s="312">
        <v>26648676</v>
      </c>
      <c r="AC19" s="310" t="s">
        <v>1003</v>
      </c>
    </row>
    <row r="20" spans="1:29" ht="18" customHeight="1" x14ac:dyDescent="0.25">
      <c r="A20" s="310" t="s">
        <v>14</v>
      </c>
      <c r="B20" s="311">
        <v>4884005</v>
      </c>
      <c r="C20" s="311">
        <v>4890778</v>
      </c>
      <c r="D20" s="311">
        <v>8060753</v>
      </c>
      <c r="E20" s="311">
        <v>7622800</v>
      </c>
      <c r="F20" s="312" t="s">
        <v>67</v>
      </c>
      <c r="G20" s="312" t="s">
        <v>67</v>
      </c>
      <c r="H20" s="311">
        <v>29089</v>
      </c>
      <c r="I20" s="311">
        <v>30054</v>
      </c>
      <c r="J20" s="312" t="s">
        <v>67</v>
      </c>
      <c r="K20" s="312" t="s">
        <v>67</v>
      </c>
      <c r="L20" s="312" t="s">
        <v>67</v>
      </c>
      <c r="M20" s="312" t="s">
        <v>67</v>
      </c>
      <c r="N20" s="310" t="s">
        <v>682</v>
      </c>
      <c r="O20" s="313" t="s">
        <v>67</v>
      </c>
      <c r="P20" s="312" t="s">
        <v>67</v>
      </c>
      <c r="Q20" s="311">
        <v>19912</v>
      </c>
      <c r="R20" s="311">
        <v>19912</v>
      </c>
      <c r="S20" s="311">
        <v>506163</v>
      </c>
      <c r="T20" s="311">
        <v>509789</v>
      </c>
      <c r="U20" s="311">
        <v>326013</v>
      </c>
      <c r="V20" s="311">
        <v>275272</v>
      </c>
      <c r="W20" s="311">
        <v>13825935</v>
      </c>
      <c r="X20" s="311">
        <v>13348604</v>
      </c>
      <c r="Y20" s="311">
        <v>44.93</v>
      </c>
      <c r="Z20" s="311">
        <v>43.38</v>
      </c>
      <c r="AA20" s="311">
        <v>16415568</v>
      </c>
      <c r="AB20" s="312">
        <v>16873660</v>
      </c>
      <c r="AC20" s="310" t="s">
        <v>682</v>
      </c>
    </row>
    <row r="21" spans="1:29" ht="18" customHeight="1" x14ac:dyDescent="0.25">
      <c r="A21" s="310" t="s">
        <v>15</v>
      </c>
      <c r="B21" s="311">
        <v>575603</v>
      </c>
      <c r="C21" s="311">
        <v>574706</v>
      </c>
      <c r="D21" s="311">
        <v>8070</v>
      </c>
      <c r="E21" s="311">
        <v>8070</v>
      </c>
      <c r="F21" s="312" t="s">
        <v>67</v>
      </c>
      <c r="G21" s="312" t="s">
        <v>67</v>
      </c>
      <c r="H21" s="312" t="s">
        <v>67</v>
      </c>
      <c r="I21" s="312" t="s">
        <v>67</v>
      </c>
      <c r="J21" s="311">
        <v>5026</v>
      </c>
      <c r="K21" s="311">
        <v>5026</v>
      </c>
      <c r="L21" s="312" t="s">
        <v>67</v>
      </c>
      <c r="M21" s="312" t="s">
        <v>67</v>
      </c>
      <c r="N21" s="310" t="s">
        <v>919</v>
      </c>
      <c r="O21" s="313" t="s">
        <v>67</v>
      </c>
      <c r="P21" s="312" t="s">
        <v>67</v>
      </c>
      <c r="Q21" s="312" t="s">
        <v>67</v>
      </c>
      <c r="R21" s="312" t="s">
        <v>67</v>
      </c>
      <c r="S21" s="312" t="s">
        <v>67</v>
      </c>
      <c r="T21" s="312" t="s">
        <v>67</v>
      </c>
      <c r="U21" s="311">
        <v>13260</v>
      </c>
      <c r="V21" s="311">
        <v>5290</v>
      </c>
      <c r="W21" s="311">
        <v>601959</v>
      </c>
      <c r="X21" s="311">
        <v>593093</v>
      </c>
      <c r="Y21" s="311">
        <v>26.96</v>
      </c>
      <c r="Z21" s="311">
        <v>26.56</v>
      </c>
      <c r="AA21" s="311">
        <v>1613978</v>
      </c>
      <c r="AB21" s="312">
        <v>1622844</v>
      </c>
      <c r="AC21" s="310" t="s">
        <v>919</v>
      </c>
    </row>
    <row r="22" spans="1:29" ht="18" customHeight="1" x14ac:dyDescent="0.25">
      <c r="A22" s="310" t="s">
        <v>16</v>
      </c>
      <c r="B22" s="311">
        <v>435527</v>
      </c>
      <c r="C22" s="311">
        <v>414659</v>
      </c>
      <c r="D22" s="311">
        <v>53149</v>
      </c>
      <c r="E22" s="311">
        <v>54046</v>
      </c>
      <c r="F22" s="312" t="s">
        <v>67</v>
      </c>
      <c r="G22" s="312" t="s">
        <v>67</v>
      </c>
      <c r="H22" s="312" t="s">
        <v>67</v>
      </c>
      <c r="I22" s="312" t="s">
        <v>67</v>
      </c>
      <c r="J22" s="311">
        <v>1548</v>
      </c>
      <c r="K22" s="311">
        <v>5881</v>
      </c>
      <c r="L22" s="312" t="s">
        <v>67</v>
      </c>
      <c r="M22" s="312" t="s">
        <v>67</v>
      </c>
      <c r="N22" s="310" t="s">
        <v>920</v>
      </c>
      <c r="O22" s="313" t="s">
        <v>67</v>
      </c>
      <c r="P22" s="312" t="s">
        <v>67</v>
      </c>
      <c r="Q22" s="312" t="s">
        <v>67</v>
      </c>
      <c r="R22" s="312" t="s">
        <v>67</v>
      </c>
      <c r="S22" s="312" t="s">
        <v>67</v>
      </c>
      <c r="T22" s="312" t="s">
        <v>67</v>
      </c>
      <c r="U22" s="311">
        <v>4656</v>
      </c>
      <c r="V22" s="311">
        <v>4239</v>
      </c>
      <c r="W22" s="311">
        <v>494880</v>
      </c>
      <c r="X22" s="311">
        <v>478825</v>
      </c>
      <c r="Y22" s="311">
        <v>22.06</v>
      </c>
      <c r="Z22" s="311">
        <v>21.35</v>
      </c>
      <c r="AA22" s="311">
        <v>1746580</v>
      </c>
      <c r="AB22" s="312">
        <v>1762634</v>
      </c>
      <c r="AC22" s="310" t="s">
        <v>920</v>
      </c>
    </row>
    <row r="23" spans="1:29" ht="18" customHeight="1" x14ac:dyDescent="0.25">
      <c r="A23" s="310" t="s">
        <v>17</v>
      </c>
      <c r="B23" s="311">
        <v>167050</v>
      </c>
      <c r="C23" s="311">
        <v>81854</v>
      </c>
      <c r="D23" s="311">
        <v>8119</v>
      </c>
      <c r="E23" s="311">
        <v>7444</v>
      </c>
      <c r="F23" s="312" t="s">
        <v>67</v>
      </c>
      <c r="G23" s="312" t="s">
        <v>67</v>
      </c>
      <c r="H23" s="312" t="s">
        <v>67</v>
      </c>
      <c r="I23" s="312" t="s">
        <v>67</v>
      </c>
      <c r="J23" s="312" t="s">
        <v>67</v>
      </c>
      <c r="K23" s="312" t="s">
        <v>67</v>
      </c>
      <c r="L23" s="312" t="s">
        <v>67</v>
      </c>
      <c r="M23" s="312" t="s">
        <v>67</v>
      </c>
      <c r="N23" s="310" t="s">
        <v>921</v>
      </c>
      <c r="O23" s="313" t="s">
        <v>67</v>
      </c>
      <c r="P23" s="312" t="s">
        <v>67</v>
      </c>
      <c r="Q23" s="312" t="s">
        <v>67</v>
      </c>
      <c r="R23" s="312" t="s">
        <v>67</v>
      </c>
      <c r="S23" s="312" t="s">
        <v>67</v>
      </c>
      <c r="T23" s="312" t="s">
        <v>67</v>
      </c>
      <c r="U23" s="311">
        <v>12285</v>
      </c>
      <c r="V23" s="311">
        <v>6575</v>
      </c>
      <c r="W23" s="311">
        <v>187453</v>
      </c>
      <c r="X23" s="311">
        <v>95873</v>
      </c>
      <c r="Y23" s="311">
        <v>8.89</v>
      </c>
      <c r="Z23" s="311">
        <v>4.55</v>
      </c>
      <c r="AA23" s="311">
        <v>1903762</v>
      </c>
      <c r="AB23" s="312">
        <v>1998679</v>
      </c>
      <c r="AC23" s="310" t="s">
        <v>921</v>
      </c>
    </row>
    <row r="24" spans="1:29" ht="18" customHeight="1" x14ac:dyDescent="0.25">
      <c r="A24" s="310" t="s">
        <v>18</v>
      </c>
      <c r="B24" s="311">
        <v>778421</v>
      </c>
      <c r="C24" s="311">
        <v>637957</v>
      </c>
      <c r="D24" s="312" t="s">
        <v>67</v>
      </c>
      <c r="E24" s="312" t="s">
        <v>67</v>
      </c>
      <c r="F24" s="312" t="s">
        <v>67</v>
      </c>
      <c r="G24" s="312" t="s">
        <v>67</v>
      </c>
      <c r="H24" s="312" t="s">
        <v>67</v>
      </c>
      <c r="I24" s="312" t="s">
        <v>67</v>
      </c>
      <c r="J24" s="312" t="s">
        <v>67</v>
      </c>
      <c r="K24" s="312" t="s">
        <v>67</v>
      </c>
      <c r="L24" s="312" t="s">
        <v>67</v>
      </c>
      <c r="M24" s="312" t="s">
        <v>67</v>
      </c>
      <c r="N24" s="310" t="s">
        <v>670</v>
      </c>
      <c r="O24" s="313" t="s">
        <v>67</v>
      </c>
      <c r="P24" s="312" t="s">
        <v>67</v>
      </c>
      <c r="Q24" s="312" t="s">
        <v>67</v>
      </c>
      <c r="R24" s="312" t="s">
        <v>67</v>
      </c>
      <c r="S24" s="312" t="s">
        <v>67</v>
      </c>
      <c r="T24" s="312" t="s">
        <v>67</v>
      </c>
      <c r="U24" s="311">
        <v>8257</v>
      </c>
      <c r="V24" s="311">
        <v>4347</v>
      </c>
      <c r="W24" s="311">
        <v>786678</v>
      </c>
      <c r="X24" s="311">
        <v>642304</v>
      </c>
      <c r="Y24" s="311">
        <v>47.45</v>
      </c>
      <c r="Z24" s="311">
        <v>38.74</v>
      </c>
      <c r="AA24" s="311">
        <v>869562</v>
      </c>
      <c r="AB24" s="312">
        <v>1013937</v>
      </c>
      <c r="AC24" s="310" t="s">
        <v>670</v>
      </c>
    </row>
    <row r="25" spans="1:29" ht="18" customHeight="1" x14ac:dyDescent="0.25">
      <c r="A25" s="310" t="s">
        <v>19</v>
      </c>
      <c r="B25" s="311">
        <v>745122</v>
      </c>
      <c r="C25" s="311">
        <v>752929</v>
      </c>
      <c r="D25" s="311">
        <v>4409413</v>
      </c>
      <c r="E25" s="311">
        <v>4442556</v>
      </c>
      <c r="F25" s="312" t="s">
        <v>67</v>
      </c>
      <c r="G25" s="312" t="s">
        <v>67</v>
      </c>
      <c r="H25" s="312" t="s">
        <v>67</v>
      </c>
      <c r="I25" s="312" t="s">
        <v>67</v>
      </c>
      <c r="J25" s="311">
        <v>36439</v>
      </c>
      <c r="K25" s="311">
        <v>36439</v>
      </c>
      <c r="L25" s="312" t="s">
        <v>67</v>
      </c>
      <c r="M25" s="312" t="s">
        <v>67</v>
      </c>
      <c r="N25" s="310" t="s">
        <v>830</v>
      </c>
      <c r="O25" s="313" t="s">
        <v>67</v>
      </c>
      <c r="P25" s="312" t="s">
        <v>67</v>
      </c>
      <c r="Q25" s="311">
        <v>63851</v>
      </c>
      <c r="R25" s="311">
        <v>51445</v>
      </c>
      <c r="S25" s="311">
        <v>5128</v>
      </c>
      <c r="T25" s="311">
        <v>5053</v>
      </c>
      <c r="U25" s="311">
        <v>44161</v>
      </c>
      <c r="V25" s="311">
        <v>33481</v>
      </c>
      <c r="W25" s="311">
        <v>5304114</v>
      </c>
      <c r="X25" s="311">
        <v>5321903</v>
      </c>
      <c r="Y25" s="311">
        <v>34.06</v>
      </c>
      <c r="Z25" s="311">
        <v>34.18</v>
      </c>
      <c r="AA25" s="311">
        <v>9758929</v>
      </c>
      <c r="AB25" s="312">
        <v>9741425</v>
      </c>
      <c r="AC25" s="310" t="s">
        <v>830</v>
      </c>
    </row>
    <row r="26" spans="1:29" ht="18" customHeight="1" x14ac:dyDescent="0.25">
      <c r="A26" s="310" t="s">
        <v>20</v>
      </c>
      <c r="B26" s="311">
        <v>32561</v>
      </c>
      <c r="C26" s="311">
        <v>18705</v>
      </c>
      <c r="D26" s="311">
        <v>14116</v>
      </c>
      <c r="E26" s="311">
        <v>1897</v>
      </c>
      <c r="F26" s="312" t="s">
        <v>67</v>
      </c>
      <c r="G26" s="312" t="s">
        <v>67</v>
      </c>
      <c r="H26" s="312" t="s">
        <v>67</v>
      </c>
      <c r="I26" s="312" t="s">
        <v>67</v>
      </c>
      <c r="J26" s="312" t="s">
        <v>67</v>
      </c>
      <c r="K26" s="312" t="s">
        <v>67</v>
      </c>
      <c r="L26" s="312" t="s">
        <v>67</v>
      </c>
      <c r="M26" s="312" t="s">
        <v>67</v>
      </c>
      <c r="N26" s="310" t="s">
        <v>922</v>
      </c>
      <c r="O26" s="313" t="s">
        <v>67</v>
      </c>
      <c r="P26" s="312" t="s">
        <v>67</v>
      </c>
      <c r="Q26" s="311">
        <v>1641</v>
      </c>
      <c r="R26" s="311">
        <v>652</v>
      </c>
      <c r="S26" s="312" t="s">
        <v>67</v>
      </c>
      <c r="T26" s="312" t="s">
        <v>67</v>
      </c>
      <c r="U26" s="311">
        <v>96335</v>
      </c>
      <c r="V26" s="311">
        <v>71861</v>
      </c>
      <c r="W26" s="311">
        <v>144653</v>
      </c>
      <c r="X26" s="311">
        <v>93115</v>
      </c>
      <c r="Y26" s="311">
        <v>2.87</v>
      </c>
      <c r="Z26" s="311">
        <v>1.85</v>
      </c>
      <c r="AA26" s="311">
        <v>4849651</v>
      </c>
      <c r="AB26" s="312">
        <v>4901242</v>
      </c>
      <c r="AC26" s="310" t="s">
        <v>922</v>
      </c>
    </row>
    <row r="27" spans="1:29" ht="18" customHeight="1" x14ac:dyDescent="0.25">
      <c r="A27" s="310" t="s">
        <v>21</v>
      </c>
      <c r="B27" s="311">
        <v>2606221</v>
      </c>
      <c r="C27" s="311">
        <v>2596003</v>
      </c>
      <c r="D27" s="311">
        <v>2116314</v>
      </c>
      <c r="E27" s="311">
        <v>2116082</v>
      </c>
      <c r="F27" s="311">
        <v>15197874</v>
      </c>
      <c r="G27" s="311">
        <v>15332054</v>
      </c>
      <c r="H27" s="311">
        <v>363768</v>
      </c>
      <c r="I27" s="311">
        <v>365666</v>
      </c>
      <c r="J27" s="311">
        <v>18421</v>
      </c>
      <c r="K27" s="311">
        <v>18421</v>
      </c>
      <c r="L27" s="312" t="s">
        <v>67</v>
      </c>
      <c r="M27" s="312" t="s">
        <v>67</v>
      </c>
      <c r="N27" s="310" t="s">
        <v>701</v>
      </c>
      <c r="O27" s="313" t="s">
        <v>67</v>
      </c>
      <c r="P27" s="312" t="s">
        <v>67</v>
      </c>
      <c r="Q27" s="311">
        <v>53058</v>
      </c>
      <c r="R27" s="311">
        <v>50865</v>
      </c>
      <c r="S27" s="311">
        <v>1052374</v>
      </c>
      <c r="T27" s="311">
        <v>1047818</v>
      </c>
      <c r="U27" s="311">
        <v>118482</v>
      </c>
      <c r="V27" s="311">
        <v>98696</v>
      </c>
      <c r="W27" s="311">
        <v>21526512</v>
      </c>
      <c r="X27" s="311">
        <v>21625604</v>
      </c>
      <c r="Y27" s="311">
        <v>62.9</v>
      </c>
      <c r="Z27" s="311">
        <v>63.19</v>
      </c>
      <c r="AA27" s="311">
        <v>12546925</v>
      </c>
      <c r="AB27" s="312">
        <v>12448140</v>
      </c>
      <c r="AC27" s="310" t="s">
        <v>701</v>
      </c>
    </row>
    <row r="28" spans="1:29" ht="18" customHeight="1" x14ac:dyDescent="0.25">
      <c r="A28" s="310" t="s">
        <v>22</v>
      </c>
      <c r="B28" s="311">
        <v>74318</v>
      </c>
      <c r="C28" s="311">
        <v>74205</v>
      </c>
      <c r="D28" s="312" t="s">
        <v>67</v>
      </c>
      <c r="E28" s="312" t="s">
        <v>67</v>
      </c>
      <c r="F28" s="312" t="s">
        <v>67</v>
      </c>
      <c r="G28" s="312" t="s">
        <v>67</v>
      </c>
      <c r="H28" s="312" t="s">
        <v>67</v>
      </c>
      <c r="I28" s="312" t="s">
        <v>67</v>
      </c>
      <c r="J28" s="312" t="s">
        <v>67</v>
      </c>
      <c r="K28" s="312" t="s">
        <v>67</v>
      </c>
      <c r="L28" s="311">
        <v>3730</v>
      </c>
      <c r="M28" s="312">
        <v>3730</v>
      </c>
      <c r="N28" s="310" t="s">
        <v>702</v>
      </c>
      <c r="O28" s="313" t="s">
        <v>67</v>
      </c>
      <c r="P28" s="312" t="s">
        <v>67</v>
      </c>
      <c r="Q28" s="312" t="s">
        <v>67</v>
      </c>
      <c r="R28" s="312" t="s">
        <v>67</v>
      </c>
      <c r="S28" s="312" t="s">
        <v>67</v>
      </c>
      <c r="T28" s="312" t="s">
        <v>67</v>
      </c>
      <c r="U28" s="311">
        <v>700</v>
      </c>
      <c r="V28" s="311">
        <v>546</v>
      </c>
      <c r="W28" s="311">
        <v>78749</v>
      </c>
      <c r="X28" s="311">
        <v>78482</v>
      </c>
      <c r="Y28" s="311">
        <v>11.1</v>
      </c>
      <c r="Z28" s="311">
        <v>11.06</v>
      </c>
      <c r="AA28" s="311">
        <v>630234</v>
      </c>
      <c r="AB28" s="312">
        <v>630500</v>
      </c>
      <c r="AC28" s="310" t="s">
        <v>702</v>
      </c>
    </row>
    <row r="29" spans="1:29" ht="18" customHeight="1" x14ac:dyDescent="0.25">
      <c r="A29" s="310" t="s">
        <v>23</v>
      </c>
      <c r="B29" s="311">
        <v>1385478</v>
      </c>
      <c r="C29" s="311">
        <v>1368330</v>
      </c>
      <c r="D29" s="311">
        <v>6411</v>
      </c>
      <c r="E29" s="311">
        <v>6411</v>
      </c>
      <c r="F29" s="311">
        <v>30429</v>
      </c>
      <c r="G29" s="311">
        <v>30429</v>
      </c>
      <c r="H29" s="311">
        <v>9878</v>
      </c>
      <c r="I29" s="311">
        <v>9878</v>
      </c>
      <c r="J29" s="312" t="s">
        <v>67</v>
      </c>
      <c r="K29" s="312" t="s">
        <v>67</v>
      </c>
      <c r="L29" s="312" t="s">
        <v>67</v>
      </c>
      <c r="M29" s="312" t="s">
        <v>67</v>
      </c>
      <c r="N29" s="310" t="s">
        <v>923</v>
      </c>
      <c r="O29" s="313" t="s">
        <v>67</v>
      </c>
      <c r="P29" s="312" t="s">
        <v>67</v>
      </c>
      <c r="Q29" s="311">
        <v>13965</v>
      </c>
      <c r="R29" s="311">
        <v>13965</v>
      </c>
      <c r="S29" s="311">
        <v>515</v>
      </c>
      <c r="T29" s="311">
        <v>515</v>
      </c>
      <c r="U29" s="311">
        <v>97223</v>
      </c>
      <c r="V29" s="311">
        <v>87133</v>
      </c>
      <c r="W29" s="311">
        <v>1543898</v>
      </c>
      <c r="X29" s="311">
        <v>1516660</v>
      </c>
      <c r="Y29" s="311">
        <v>11.87</v>
      </c>
      <c r="Z29" s="311">
        <v>11.66</v>
      </c>
      <c r="AA29" s="311">
        <v>11344261</v>
      </c>
      <c r="AB29" s="312">
        <v>11371500</v>
      </c>
      <c r="AC29" s="310" t="s">
        <v>923</v>
      </c>
    </row>
    <row r="30" spans="1:29" ht="18" customHeight="1" x14ac:dyDescent="0.25">
      <c r="A30" s="310" t="s">
        <v>24</v>
      </c>
      <c r="B30" s="311">
        <v>541145</v>
      </c>
      <c r="C30" s="311">
        <v>538533</v>
      </c>
      <c r="D30" s="311">
        <v>2854285</v>
      </c>
      <c r="E30" s="311">
        <v>2951871</v>
      </c>
      <c r="F30" s="312" t="s">
        <v>67</v>
      </c>
      <c r="G30" s="312" t="s">
        <v>67</v>
      </c>
      <c r="H30" s="311">
        <v>86514</v>
      </c>
      <c r="I30" s="311">
        <v>81917</v>
      </c>
      <c r="J30" s="312" t="s">
        <v>67</v>
      </c>
      <c r="K30" s="312" t="s">
        <v>67</v>
      </c>
      <c r="L30" s="312" t="s">
        <v>67</v>
      </c>
      <c r="M30" s="312" t="s">
        <v>67</v>
      </c>
      <c r="N30" s="310" t="s">
        <v>1060</v>
      </c>
      <c r="O30" s="313" t="s">
        <v>67</v>
      </c>
      <c r="P30" s="312" t="s">
        <v>67</v>
      </c>
      <c r="Q30" s="311">
        <v>16982</v>
      </c>
      <c r="R30" s="311">
        <v>14592</v>
      </c>
      <c r="S30" s="311">
        <v>1979</v>
      </c>
      <c r="T30" s="311">
        <v>1979</v>
      </c>
      <c r="U30" s="311">
        <v>97951</v>
      </c>
      <c r="V30" s="311">
        <v>69591</v>
      </c>
      <c r="W30" s="311">
        <v>3598856</v>
      </c>
      <c r="X30" s="311">
        <v>3658482</v>
      </c>
      <c r="Y30" s="311">
        <v>31.34</v>
      </c>
      <c r="Z30" s="311">
        <v>31.86</v>
      </c>
      <c r="AA30" s="311">
        <v>7689491</v>
      </c>
      <c r="AB30" s="312">
        <v>7631019</v>
      </c>
      <c r="AC30" s="310" t="s">
        <v>1060</v>
      </c>
    </row>
    <row r="31" spans="1:29" ht="18" customHeight="1" x14ac:dyDescent="0.25">
      <c r="A31" s="310" t="s">
        <v>25</v>
      </c>
      <c r="B31" s="311">
        <v>236374</v>
      </c>
      <c r="C31" s="311">
        <v>125058</v>
      </c>
      <c r="D31" s="311">
        <v>186900</v>
      </c>
      <c r="E31" s="311">
        <v>189533</v>
      </c>
      <c r="F31" s="312" t="s">
        <v>67</v>
      </c>
      <c r="G31" s="312" t="s">
        <v>67</v>
      </c>
      <c r="H31" s="312" t="s">
        <v>67</v>
      </c>
      <c r="I31" s="312" t="s">
        <v>67</v>
      </c>
      <c r="J31" s="312" t="s">
        <v>67</v>
      </c>
      <c r="K31" s="312" t="s">
        <v>67</v>
      </c>
      <c r="L31" s="312" t="s">
        <v>67</v>
      </c>
      <c r="M31" s="312" t="s">
        <v>67</v>
      </c>
      <c r="N31" s="310" t="s">
        <v>924</v>
      </c>
      <c r="O31" s="313" t="s">
        <v>67</v>
      </c>
      <c r="P31" s="312" t="s">
        <v>67</v>
      </c>
      <c r="Q31" s="312" t="s">
        <v>67</v>
      </c>
      <c r="R31" s="312" t="s">
        <v>67</v>
      </c>
      <c r="S31" s="312" t="s">
        <v>67</v>
      </c>
      <c r="T31" s="312" t="s">
        <v>67</v>
      </c>
      <c r="U31" s="311">
        <v>13854</v>
      </c>
      <c r="V31" s="311">
        <v>12711</v>
      </c>
      <c r="W31" s="311">
        <v>437128</v>
      </c>
      <c r="X31" s="311">
        <v>327302</v>
      </c>
      <c r="Y31" s="311">
        <v>41.69</v>
      </c>
      <c r="Z31" s="311">
        <v>31.21</v>
      </c>
      <c r="AA31" s="311">
        <v>608776</v>
      </c>
      <c r="AB31" s="312">
        <v>716717</v>
      </c>
      <c r="AC31" s="310" t="s">
        <v>924</v>
      </c>
    </row>
    <row r="32" spans="1:29" ht="18" customHeight="1" x14ac:dyDescent="0.25">
      <c r="A32" s="310" t="s">
        <v>26</v>
      </c>
      <c r="B32" s="311">
        <v>413476</v>
      </c>
      <c r="C32" s="311">
        <v>414176</v>
      </c>
      <c r="D32" s="311">
        <v>586961</v>
      </c>
      <c r="E32" s="311">
        <v>610989</v>
      </c>
      <c r="F32" s="312" t="s">
        <v>67</v>
      </c>
      <c r="G32" s="312" t="s">
        <v>67</v>
      </c>
      <c r="H32" s="311">
        <v>307571</v>
      </c>
      <c r="I32" s="311">
        <v>636202</v>
      </c>
      <c r="J32" s="311">
        <v>33620</v>
      </c>
      <c r="K32" s="311">
        <v>33907</v>
      </c>
      <c r="L32" s="312" t="s">
        <v>67</v>
      </c>
      <c r="M32" s="312" t="s">
        <v>67</v>
      </c>
      <c r="N32" s="310" t="s">
        <v>1044</v>
      </c>
      <c r="O32" s="313" t="s">
        <v>67</v>
      </c>
      <c r="P32" s="312" t="s">
        <v>67</v>
      </c>
      <c r="Q32" s="311">
        <v>5970</v>
      </c>
      <c r="R32" s="311">
        <v>4028</v>
      </c>
      <c r="S32" s="312" t="s">
        <v>67</v>
      </c>
      <c r="T32" s="312" t="s">
        <v>67</v>
      </c>
      <c r="U32" s="311">
        <v>181399</v>
      </c>
      <c r="V32" s="311">
        <v>135962</v>
      </c>
      <c r="W32" s="311">
        <v>1528997</v>
      </c>
      <c r="X32" s="311">
        <v>1835263</v>
      </c>
      <c r="Y32" s="311">
        <v>6.35</v>
      </c>
      <c r="Z32" s="311">
        <v>7.62</v>
      </c>
      <c r="AA32" s="311">
        <v>22115961</v>
      </c>
      <c r="AB32" s="312">
        <v>21831845</v>
      </c>
      <c r="AC32" s="310" t="s">
        <v>1044</v>
      </c>
    </row>
    <row r="33" spans="1:30" ht="18" customHeight="1" x14ac:dyDescent="0.25">
      <c r="A33" s="310" t="s">
        <v>27</v>
      </c>
      <c r="B33" s="311">
        <v>606616</v>
      </c>
      <c r="C33" s="311">
        <v>545610</v>
      </c>
      <c r="D33" s="311">
        <v>11943</v>
      </c>
      <c r="E33" s="311">
        <v>11943</v>
      </c>
      <c r="F33" s="312" t="s">
        <v>67</v>
      </c>
      <c r="G33" s="312" t="s">
        <v>67</v>
      </c>
      <c r="H33" s="312" t="s">
        <v>67</v>
      </c>
      <c r="I33" s="312" t="s">
        <v>67</v>
      </c>
      <c r="J33" s="312" t="s">
        <v>67</v>
      </c>
      <c r="K33" s="312" t="s">
        <v>67</v>
      </c>
      <c r="L33" s="311">
        <v>13786</v>
      </c>
      <c r="M33" s="312">
        <v>13786</v>
      </c>
      <c r="N33" s="310" t="s">
        <v>1061</v>
      </c>
      <c r="O33" s="313" t="s">
        <v>67</v>
      </c>
      <c r="P33" s="312" t="s">
        <v>67</v>
      </c>
      <c r="Q33" s="312" t="s">
        <v>67</v>
      </c>
      <c r="R33" s="312" t="s">
        <v>67</v>
      </c>
      <c r="S33" s="312" t="s">
        <v>67</v>
      </c>
      <c r="T33" s="312" t="s">
        <v>67</v>
      </c>
      <c r="U33" s="311">
        <v>15908</v>
      </c>
      <c r="V33" s="311">
        <v>9903</v>
      </c>
      <c r="W33" s="311">
        <v>648253</v>
      </c>
      <c r="X33" s="311">
        <v>581241</v>
      </c>
      <c r="Y33" s="311">
        <v>12.12</v>
      </c>
      <c r="Z33" s="311">
        <v>10.87</v>
      </c>
      <c r="AA33" s="311">
        <v>4667750</v>
      </c>
      <c r="AB33" s="312">
        <v>4738936</v>
      </c>
      <c r="AC33" s="310" t="s">
        <v>1061</v>
      </c>
    </row>
    <row r="34" spans="1:30" ht="18" customHeight="1" x14ac:dyDescent="0.25">
      <c r="A34" s="310" t="s">
        <v>28</v>
      </c>
      <c r="B34" s="311">
        <v>265277</v>
      </c>
      <c r="C34" s="311">
        <v>264325</v>
      </c>
      <c r="D34" s="311">
        <v>1329539</v>
      </c>
      <c r="E34" s="311">
        <v>1299542</v>
      </c>
      <c r="F34" s="312" t="s">
        <v>67</v>
      </c>
      <c r="G34" s="312" t="s">
        <v>67</v>
      </c>
      <c r="H34" s="312" t="s">
        <v>67</v>
      </c>
      <c r="I34" s="312" t="s">
        <v>67</v>
      </c>
      <c r="J34" s="311">
        <v>17627</v>
      </c>
      <c r="K34" s="311">
        <v>13261</v>
      </c>
      <c r="L34" s="312" t="s">
        <v>67</v>
      </c>
      <c r="M34" s="312" t="s">
        <v>67</v>
      </c>
      <c r="N34" s="310" t="s">
        <v>925</v>
      </c>
      <c r="O34" s="313" t="s">
        <v>67</v>
      </c>
      <c r="P34" s="312" t="s">
        <v>67</v>
      </c>
      <c r="Q34" s="315">
        <v>15102</v>
      </c>
      <c r="R34" s="315">
        <v>14112</v>
      </c>
      <c r="S34" s="312" t="s">
        <v>67</v>
      </c>
      <c r="T34" s="312" t="s">
        <v>67</v>
      </c>
      <c r="U34" s="311">
        <v>106386</v>
      </c>
      <c r="V34" s="311">
        <v>90941</v>
      </c>
      <c r="W34" s="311">
        <v>1733931</v>
      </c>
      <c r="X34" s="311">
        <v>1682181</v>
      </c>
      <c r="Y34" s="311">
        <v>19.54</v>
      </c>
      <c r="Z34" s="311">
        <v>18.95</v>
      </c>
      <c r="AA34" s="311">
        <v>6884910</v>
      </c>
      <c r="AB34" s="312">
        <v>6926022</v>
      </c>
      <c r="AC34" s="310" t="s">
        <v>925</v>
      </c>
    </row>
    <row r="35" spans="1:30" s="318" customFormat="1" ht="18" customHeight="1" x14ac:dyDescent="0.25">
      <c r="A35" s="316" t="s">
        <v>32</v>
      </c>
      <c r="B35" s="316">
        <v>29298553</v>
      </c>
      <c r="C35" s="316">
        <v>28283544</v>
      </c>
      <c r="D35" s="316">
        <v>36099042</v>
      </c>
      <c r="E35" s="316">
        <v>35610069</v>
      </c>
      <c r="F35" s="316">
        <v>18233594</v>
      </c>
      <c r="G35" s="316">
        <v>18347639</v>
      </c>
      <c r="H35" s="316">
        <v>3674759</v>
      </c>
      <c r="I35" s="316">
        <v>3999206</v>
      </c>
      <c r="J35" s="316">
        <v>653908</v>
      </c>
      <c r="K35" s="316">
        <v>599597</v>
      </c>
      <c r="L35" s="316">
        <v>3338404</v>
      </c>
      <c r="M35" s="305">
        <v>3109262</v>
      </c>
      <c r="N35" s="317" t="s">
        <v>1062</v>
      </c>
      <c r="O35" s="316">
        <v>927986</v>
      </c>
      <c r="P35" s="316">
        <v>843554</v>
      </c>
      <c r="Q35" s="316">
        <v>407531</v>
      </c>
      <c r="R35" s="316">
        <v>366998</v>
      </c>
      <c r="S35" s="316">
        <v>1886682</v>
      </c>
      <c r="T35" s="316">
        <v>1884137</v>
      </c>
      <c r="U35" s="316">
        <v>1877708</v>
      </c>
      <c r="V35" s="316">
        <v>1481638</v>
      </c>
      <c r="W35" s="316">
        <v>96398166</v>
      </c>
      <c r="X35" s="316">
        <v>94525643</v>
      </c>
      <c r="Y35" s="316">
        <v>29.32</v>
      </c>
      <c r="Z35" s="316">
        <v>28.76</v>
      </c>
      <c r="AA35" s="316">
        <v>225804731</v>
      </c>
      <c r="AB35" s="305">
        <v>227759103</v>
      </c>
      <c r="AC35" s="317" t="s">
        <v>1062</v>
      </c>
      <c r="AD35" s="304"/>
    </row>
    <row r="36" spans="1:30" ht="18" customHeight="1" x14ac:dyDescent="0.25">
      <c r="A36" s="319" t="s">
        <v>489</v>
      </c>
      <c r="B36" s="320"/>
      <c r="C36" s="320"/>
      <c r="D36" s="320"/>
      <c r="E36" s="320"/>
      <c r="F36" s="320"/>
      <c r="G36" s="320"/>
      <c r="H36" s="320"/>
      <c r="I36" s="320"/>
      <c r="J36" s="320"/>
      <c r="K36" s="320"/>
      <c r="L36" s="320"/>
      <c r="M36" s="321"/>
      <c r="N36" s="320"/>
      <c r="O36" s="322" t="s">
        <v>489</v>
      </c>
      <c r="P36" s="320"/>
      <c r="Q36" s="320"/>
      <c r="R36" s="320"/>
      <c r="S36" s="320"/>
      <c r="T36" s="320"/>
      <c r="U36" s="320"/>
      <c r="V36" s="320"/>
      <c r="W36" s="320"/>
      <c r="X36" s="320"/>
      <c r="Y36" s="320"/>
      <c r="Z36" s="320"/>
      <c r="AA36" s="320"/>
      <c r="AB36" s="320"/>
      <c r="AC36" s="320"/>
    </row>
    <row r="37" spans="1:30" ht="18" customHeight="1" x14ac:dyDescent="0.25">
      <c r="A37" s="319" t="s">
        <v>808</v>
      </c>
      <c r="B37" s="320"/>
      <c r="C37" s="320"/>
      <c r="D37" s="320"/>
      <c r="E37" s="320"/>
      <c r="F37" s="320"/>
      <c r="G37" s="320"/>
      <c r="H37" s="320"/>
      <c r="I37" s="320"/>
      <c r="J37" s="320"/>
      <c r="K37" s="320"/>
      <c r="L37" s="320"/>
      <c r="M37" s="321"/>
      <c r="N37" s="320"/>
      <c r="O37" s="322" t="s">
        <v>808</v>
      </c>
      <c r="P37" s="320"/>
      <c r="Q37" s="320"/>
      <c r="R37" s="320"/>
      <c r="S37" s="320"/>
      <c r="T37" s="320"/>
      <c r="U37" s="320"/>
      <c r="V37" s="320"/>
      <c r="W37" s="320"/>
      <c r="X37" s="320"/>
      <c r="Y37" s="320"/>
      <c r="Z37" s="320"/>
      <c r="AA37" s="320"/>
      <c r="AB37" s="320"/>
      <c r="AC37" s="320"/>
    </row>
  </sheetData>
  <sortState ref="A5:AD34">
    <sortCondition ref="A5:A34"/>
  </sortState>
  <mergeCells count="22">
    <mergeCell ref="AC3:AC4"/>
    <mergeCell ref="U3:V3"/>
    <mergeCell ref="W3:X3"/>
    <mergeCell ref="Y3:Z3"/>
    <mergeCell ref="AA3:AB3"/>
    <mergeCell ref="J3:K3"/>
    <mergeCell ref="L3:M3"/>
    <mergeCell ref="O3:P3"/>
    <mergeCell ref="Q3:R3"/>
    <mergeCell ref="S3:T3"/>
    <mergeCell ref="N3:N4"/>
    <mergeCell ref="A3:A4"/>
    <mergeCell ref="B3:C3"/>
    <mergeCell ref="D3:E3"/>
    <mergeCell ref="F3:G3"/>
    <mergeCell ref="H3:I3"/>
    <mergeCell ref="M2:N2"/>
    <mergeCell ref="A2:L2"/>
    <mergeCell ref="AB2:AC2"/>
    <mergeCell ref="O2:AA2"/>
    <mergeCell ref="O1:AA1"/>
    <mergeCell ref="A1:N1"/>
  </mergeCells>
  <pageMargins left="0.72" right="0.26" top="0.511811023622047" bottom="0.39370078740157499" header="0.31496062992126" footer="0.31496062992126"/>
  <pageSetup paperSize="9" scale="65" fitToWidth="0" orientation="landscape" r:id="rId1"/>
  <colBreaks count="1" manualBreakCount="1">
    <brk id="14" max="36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33"/>
  <sheetViews>
    <sheetView showZeros="0" view="pageBreakPreview" topLeftCell="B76" zoomScaleNormal="80" zoomScaleSheetLayoutView="100" workbookViewId="0">
      <selection activeCell="A31" sqref="A31"/>
    </sheetView>
  </sheetViews>
  <sheetFormatPr defaultRowHeight="15" x14ac:dyDescent="0.25"/>
  <cols>
    <col min="1" max="1" width="27.28515625" style="296" customWidth="1"/>
    <col min="2" max="2" width="13.7109375" style="290" customWidth="1"/>
    <col min="3" max="3" width="11.85546875" style="290" customWidth="1"/>
    <col min="4" max="4" width="12" style="290" customWidth="1"/>
    <col min="5" max="5" width="12.42578125" style="290" customWidth="1"/>
    <col min="6" max="7" width="12.28515625" style="290" customWidth="1"/>
    <col min="8" max="8" width="13" style="290" customWidth="1"/>
    <col min="9" max="9" width="11.7109375" style="290" customWidth="1"/>
    <col min="10" max="10" width="12.28515625" style="290" customWidth="1"/>
    <col min="11" max="11" width="11.42578125" style="290" customWidth="1"/>
    <col min="12" max="12" width="27.85546875" style="290" customWidth="1"/>
    <col min="13" max="13" width="27.85546875" style="296" customWidth="1"/>
    <col min="14" max="14" width="10.5703125" style="290" bestFit="1" customWidth="1"/>
    <col min="15" max="15" width="9.85546875" style="290" customWidth="1"/>
    <col min="16" max="16" width="10" style="290" bestFit="1" customWidth="1"/>
    <col min="17" max="17" width="11.28515625" style="290" customWidth="1"/>
    <col min="18" max="18" width="10.7109375" style="290" bestFit="1" customWidth="1"/>
    <col min="19" max="19" width="10.5703125" style="290" bestFit="1" customWidth="1"/>
    <col min="20" max="22" width="10.85546875" style="290" customWidth="1"/>
    <col min="23" max="23" width="10.7109375" style="290" bestFit="1" customWidth="1"/>
    <col min="24" max="24" width="12" style="290" bestFit="1" customWidth="1"/>
    <col min="25" max="25" width="20.7109375" style="290" customWidth="1"/>
    <col min="26" max="16384" width="9.140625" style="290"/>
  </cols>
  <sheetData>
    <row r="1" spans="1:27" s="283" customFormat="1" ht="15.75" x14ac:dyDescent="0.25">
      <c r="A1" s="401" t="s">
        <v>499</v>
      </c>
      <c r="B1" s="401"/>
      <c r="C1" s="401"/>
      <c r="D1" s="401"/>
      <c r="E1" s="401"/>
      <c r="F1" s="401"/>
      <c r="G1" s="401"/>
      <c r="H1" s="401"/>
      <c r="I1" s="401"/>
      <c r="J1" s="401"/>
      <c r="K1" s="401"/>
      <c r="L1" s="401"/>
      <c r="M1" s="401" t="str">
        <f>A1</f>
        <v>Statement 1.22: State-wise nutrient status of soil</v>
      </c>
      <c r="N1" s="401"/>
      <c r="O1" s="401"/>
      <c r="P1" s="401"/>
      <c r="Q1" s="401"/>
      <c r="R1" s="401"/>
      <c r="S1" s="401"/>
      <c r="T1" s="401"/>
      <c r="U1" s="401"/>
      <c r="V1" s="401"/>
      <c r="W1" s="401"/>
      <c r="X1" s="401"/>
      <c r="Y1" s="401"/>
    </row>
    <row r="2" spans="1:27" s="283" customFormat="1" ht="15.75" x14ac:dyDescent="0.25">
      <c r="A2" s="401" t="s">
        <v>861</v>
      </c>
      <c r="B2" s="401"/>
      <c r="C2" s="401"/>
      <c r="D2" s="401"/>
      <c r="E2" s="401"/>
      <c r="F2" s="401"/>
      <c r="G2" s="401"/>
      <c r="H2" s="401"/>
      <c r="I2" s="401"/>
      <c r="J2" s="401"/>
      <c r="K2" s="401"/>
      <c r="L2" s="401"/>
      <c r="M2" s="401" t="s">
        <v>861</v>
      </c>
      <c r="N2" s="401"/>
      <c r="O2" s="401"/>
      <c r="P2" s="401"/>
      <c r="Q2" s="401"/>
      <c r="R2" s="401"/>
      <c r="S2" s="401"/>
      <c r="T2" s="401"/>
      <c r="U2" s="401"/>
      <c r="V2" s="401"/>
      <c r="W2" s="401"/>
      <c r="X2" s="401"/>
      <c r="Y2" s="401"/>
    </row>
    <row r="3" spans="1:27" s="283" customFormat="1" ht="15.75" x14ac:dyDescent="0.25">
      <c r="A3" s="401" t="s">
        <v>498</v>
      </c>
      <c r="B3" s="401"/>
      <c r="C3" s="401"/>
      <c r="D3" s="401"/>
      <c r="E3" s="401"/>
      <c r="F3" s="401"/>
      <c r="G3" s="401"/>
      <c r="H3" s="401"/>
      <c r="I3" s="401"/>
      <c r="J3" s="401"/>
      <c r="K3" s="401"/>
      <c r="L3" s="401"/>
      <c r="M3" s="401" t="s">
        <v>498</v>
      </c>
      <c r="N3" s="401"/>
      <c r="O3" s="401"/>
      <c r="P3" s="401"/>
      <c r="Q3" s="401"/>
      <c r="R3" s="401"/>
      <c r="S3" s="401"/>
      <c r="T3" s="401"/>
      <c r="U3" s="401"/>
      <c r="V3" s="401"/>
      <c r="W3" s="401"/>
      <c r="X3" s="401"/>
      <c r="Y3" s="401"/>
    </row>
    <row r="4" spans="1:27" s="283" customFormat="1" ht="15.75" x14ac:dyDescent="0.25">
      <c r="A4" s="401" t="s">
        <v>862</v>
      </c>
      <c r="B4" s="401"/>
      <c r="C4" s="401"/>
      <c r="D4" s="401"/>
      <c r="E4" s="401"/>
      <c r="F4" s="401"/>
      <c r="G4" s="401"/>
      <c r="H4" s="401"/>
      <c r="I4" s="401"/>
      <c r="J4" s="401"/>
      <c r="K4" s="401"/>
      <c r="L4" s="401"/>
      <c r="M4" s="401" t="s">
        <v>862</v>
      </c>
      <c r="N4" s="401"/>
      <c r="O4" s="401"/>
      <c r="P4" s="401"/>
      <c r="Q4" s="401"/>
      <c r="R4" s="401"/>
      <c r="S4" s="401"/>
      <c r="T4" s="401"/>
      <c r="U4" s="401"/>
      <c r="V4" s="401"/>
      <c r="W4" s="401"/>
      <c r="X4" s="401"/>
      <c r="Y4" s="401"/>
    </row>
    <row r="5" spans="1:27" s="283" customFormat="1" ht="15.75" x14ac:dyDescent="0.25">
      <c r="A5" s="402" t="s">
        <v>845</v>
      </c>
      <c r="B5" s="402"/>
      <c r="C5" s="402"/>
      <c r="D5" s="402"/>
      <c r="E5" s="402"/>
      <c r="F5" s="402"/>
      <c r="G5" s="402"/>
      <c r="H5" s="402"/>
      <c r="I5" s="402"/>
      <c r="J5" s="402"/>
      <c r="K5" s="402"/>
      <c r="L5" s="402"/>
      <c r="M5" s="401" t="s">
        <v>845</v>
      </c>
      <c r="N5" s="401"/>
      <c r="O5" s="401"/>
      <c r="P5" s="401"/>
      <c r="Q5" s="401"/>
      <c r="R5" s="401"/>
      <c r="S5" s="401"/>
      <c r="T5" s="401"/>
      <c r="U5" s="401"/>
      <c r="V5" s="401"/>
      <c r="W5" s="401"/>
      <c r="X5" s="401"/>
      <c r="Y5" s="401"/>
    </row>
    <row r="6" spans="1:27" s="287" customFormat="1" ht="15" customHeight="1" x14ac:dyDescent="0.25">
      <c r="A6" s="273"/>
      <c r="B6" s="405" t="s">
        <v>720</v>
      </c>
      <c r="C6" s="406"/>
      <c r="D6" s="406"/>
      <c r="E6" s="406"/>
      <c r="F6" s="407"/>
      <c r="G6" s="405" t="s">
        <v>721</v>
      </c>
      <c r="H6" s="406"/>
      <c r="I6" s="406"/>
      <c r="J6" s="406"/>
      <c r="K6" s="407"/>
      <c r="L6" s="284"/>
      <c r="M6" s="285"/>
      <c r="N6" s="406" t="s">
        <v>727</v>
      </c>
      <c r="O6" s="406"/>
      <c r="P6" s="406"/>
      <c r="Q6" s="406"/>
      <c r="R6" s="407"/>
      <c r="S6" s="405" t="s">
        <v>728</v>
      </c>
      <c r="T6" s="406"/>
      <c r="U6" s="406"/>
      <c r="V6" s="406"/>
      <c r="W6" s="407"/>
      <c r="X6" s="408" t="s">
        <v>1509</v>
      </c>
      <c r="Y6" s="286"/>
    </row>
    <row r="7" spans="1:27" ht="69" customHeight="1" x14ac:dyDescent="0.25">
      <c r="A7" s="263" t="s">
        <v>493</v>
      </c>
      <c r="B7" s="264" t="s">
        <v>1503</v>
      </c>
      <c r="C7" s="265" t="s">
        <v>1504</v>
      </c>
      <c r="D7" s="265" t="s">
        <v>1505</v>
      </c>
      <c r="E7" s="265" t="s">
        <v>1506</v>
      </c>
      <c r="F7" s="265" t="s">
        <v>1507</v>
      </c>
      <c r="G7" s="265" t="s">
        <v>1503</v>
      </c>
      <c r="H7" s="265" t="s">
        <v>1504</v>
      </c>
      <c r="I7" s="265" t="s">
        <v>1505</v>
      </c>
      <c r="J7" s="265" t="s">
        <v>1506</v>
      </c>
      <c r="K7" s="288" t="s">
        <v>1507</v>
      </c>
      <c r="L7" s="263" t="s">
        <v>860</v>
      </c>
      <c r="M7" s="289" t="s">
        <v>493</v>
      </c>
      <c r="N7" s="264" t="s">
        <v>722</v>
      </c>
      <c r="O7" s="265" t="s">
        <v>783</v>
      </c>
      <c r="P7" s="265" t="s">
        <v>723</v>
      </c>
      <c r="Q7" s="265" t="s">
        <v>1506</v>
      </c>
      <c r="R7" s="265" t="s">
        <v>1507</v>
      </c>
      <c r="S7" s="265" t="s">
        <v>1503</v>
      </c>
      <c r="T7" s="265" t="s">
        <v>1504</v>
      </c>
      <c r="U7" s="265" t="s">
        <v>1505</v>
      </c>
      <c r="V7" s="265" t="s">
        <v>1506</v>
      </c>
      <c r="W7" s="265" t="s">
        <v>1508</v>
      </c>
      <c r="X7" s="409"/>
      <c r="Y7" s="263" t="s">
        <v>860</v>
      </c>
    </row>
    <row r="8" spans="1:27" ht="18.75" customHeight="1" x14ac:dyDescent="0.25">
      <c r="A8" s="291" t="s">
        <v>0</v>
      </c>
      <c r="B8" s="292">
        <v>638147</v>
      </c>
      <c r="C8" s="292">
        <v>323644</v>
      </c>
      <c r="D8" s="292">
        <v>64065</v>
      </c>
      <c r="E8" s="292">
        <v>3155</v>
      </c>
      <c r="F8" s="292">
        <v>2909</v>
      </c>
      <c r="G8" s="292">
        <v>3166</v>
      </c>
      <c r="H8" s="292">
        <v>133715</v>
      </c>
      <c r="I8" s="292">
        <v>270925</v>
      </c>
      <c r="J8" s="292">
        <v>625741</v>
      </c>
      <c r="K8" s="292">
        <v>0</v>
      </c>
      <c r="L8" s="291" t="s">
        <v>865</v>
      </c>
      <c r="M8" s="291" t="s">
        <v>0</v>
      </c>
      <c r="N8" s="292">
        <v>32709</v>
      </c>
      <c r="O8" s="292">
        <v>285939</v>
      </c>
      <c r="P8" s="292">
        <v>434892</v>
      </c>
      <c r="Q8" s="292">
        <v>280764</v>
      </c>
      <c r="R8" s="292">
        <v>0</v>
      </c>
      <c r="S8" s="292">
        <v>113921</v>
      </c>
      <c r="T8" s="292">
        <v>304427</v>
      </c>
      <c r="U8" s="292">
        <v>193816</v>
      </c>
      <c r="V8" s="292">
        <v>252671</v>
      </c>
      <c r="W8" s="292">
        <v>167109</v>
      </c>
      <c r="X8" s="292">
        <v>1295393</v>
      </c>
      <c r="Y8" s="291" t="s">
        <v>865</v>
      </c>
      <c r="Z8" s="293" t="s">
        <v>864</v>
      </c>
      <c r="AA8" s="293"/>
    </row>
    <row r="9" spans="1:27" x14ac:dyDescent="0.25">
      <c r="A9" s="281" t="s">
        <v>1</v>
      </c>
      <c r="B9" s="292">
        <v>207</v>
      </c>
      <c r="C9" s="292">
        <v>546</v>
      </c>
      <c r="D9" s="292">
        <v>3780</v>
      </c>
      <c r="E9" s="292">
        <v>14399</v>
      </c>
      <c r="F9" s="292">
        <v>168</v>
      </c>
      <c r="G9" s="292">
        <v>12089</v>
      </c>
      <c r="H9" s="292">
        <v>4564</v>
      </c>
      <c r="I9" s="292">
        <v>2020</v>
      </c>
      <c r="J9" s="292">
        <v>224</v>
      </c>
      <c r="K9" s="292">
        <v>243</v>
      </c>
      <c r="L9" s="281" t="s">
        <v>866</v>
      </c>
      <c r="M9" s="281" t="s">
        <v>1</v>
      </c>
      <c r="N9" s="292">
        <v>1102</v>
      </c>
      <c r="O9" s="292">
        <v>2959</v>
      </c>
      <c r="P9" s="292">
        <v>10672</v>
      </c>
      <c r="Q9" s="292">
        <v>3260</v>
      </c>
      <c r="R9" s="292">
        <v>1150</v>
      </c>
      <c r="S9" s="292">
        <v>462</v>
      </c>
      <c r="T9" s="292">
        <v>1234</v>
      </c>
      <c r="U9" s="292">
        <v>1606</v>
      </c>
      <c r="V9" s="292">
        <v>2130</v>
      </c>
      <c r="W9" s="292">
        <v>13682</v>
      </c>
      <c r="X9" s="292">
        <v>19433</v>
      </c>
      <c r="Y9" s="281" t="s">
        <v>866</v>
      </c>
      <c r="Z9" s="293" t="s">
        <v>864</v>
      </c>
      <c r="AA9" s="293"/>
    </row>
    <row r="10" spans="1:27" ht="16.5" customHeight="1" x14ac:dyDescent="0.25">
      <c r="A10" s="281" t="s">
        <v>2</v>
      </c>
      <c r="B10" s="292">
        <v>6883</v>
      </c>
      <c r="C10" s="292">
        <v>60123</v>
      </c>
      <c r="D10" s="292">
        <v>46918</v>
      </c>
      <c r="E10" s="292">
        <v>56268</v>
      </c>
      <c r="F10" s="292">
        <v>565</v>
      </c>
      <c r="G10" s="292">
        <v>77074</v>
      </c>
      <c r="H10" s="292">
        <v>56013</v>
      </c>
      <c r="I10" s="292">
        <v>32323</v>
      </c>
      <c r="J10" s="292">
        <v>13046</v>
      </c>
      <c r="K10" s="292">
        <v>5813</v>
      </c>
      <c r="L10" s="281" t="s">
        <v>867</v>
      </c>
      <c r="M10" s="281" t="s">
        <v>2</v>
      </c>
      <c r="N10" s="292">
        <v>73065</v>
      </c>
      <c r="O10" s="292">
        <v>63961</v>
      </c>
      <c r="P10" s="292">
        <v>40331</v>
      </c>
      <c r="Q10" s="292">
        <v>5959</v>
      </c>
      <c r="R10" s="292">
        <v>893</v>
      </c>
      <c r="S10" s="292">
        <v>6387</v>
      </c>
      <c r="T10" s="292">
        <v>32247</v>
      </c>
      <c r="U10" s="292">
        <v>45011</v>
      </c>
      <c r="V10" s="292">
        <v>30157</v>
      </c>
      <c r="W10" s="292">
        <v>70432</v>
      </c>
      <c r="X10" s="292">
        <v>184179</v>
      </c>
      <c r="Y10" s="281" t="s">
        <v>867</v>
      </c>
      <c r="Z10" s="293" t="s">
        <v>864</v>
      </c>
      <c r="AA10" s="293"/>
    </row>
    <row r="11" spans="1:27" x14ac:dyDescent="0.25">
      <c r="A11" s="281" t="s">
        <v>3</v>
      </c>
      <c r="B11" s="292">
        <v>2049</v>
      </c>
      <c r="C11" s="292">
        <v>154349</v>
      </c>
      <c r="D11" s="292">
        <v>61799</v>
      </c>
      <c r="E11" s="292">
        <v>157</v>
      </c>
      <c r="F11" s="292">
        <v>212</v>
      </c>
      <c r="G11" s="292">
        <v>22936</v>
      </c>
      <c r="H11" s="292">
        <v>34436</v>
      </c>
      <c r="I11" s="292">
        <v>150460</v>
      </c>
      <c r="J11" s="292">
        <v>9953</v>
      </c>
      <c r="K11" s="292">
        <v>1769</v>
      </c>
      <c r="L11" s="281" t="s">
        <v>868</v>
      </c>
      <c r="M11" s="281" t="s">
        <v>3</v>
      </c>
      <c r="N11" s="292">
        <v>27942</v>
      </c>
      <c r="O11" s="292">
        <v>34895</v>
      </c>
      <c r="P11" s="292">
        <v>149507</v>
      </c>
      <c r="Q11" s="292">
        <v>6414</v>
      </c>
      <c r="R11" s="292">
        <v>800</v>
      </c>
      <c r="S11" s="292">
        <v>10074</v>
      </c>
      <c r="T11" s="292">
        <v>64465</v>
      </c>
      <c r="U11" s="292">
        <v>98162</v>
      </c>
      <c r="V11" s="292">
        <v>41944</v>
      </c>
      <c r="W11" s="292">
        <v>4866</v>
      </c>
      <c r="X11" s="292">
        <v>220497</v>
      </c>
      <c r="Y11" s="281" t="s">
        <v>868</v>
      </c>
      <c r="Z11" s="293" t="s">
        <v>864</v>
      </c>
      <c r="AA11" s="293"/>
    </row>
    <row r="12" spans="1:27" x14ac:dyDescent="0.25">
      <c r="A12" s="281" t="s">
        <v>4</v>
      </c>
      <c r="B12" s="292">
        <v>75382</v>
      </c>
      <c r="C12" s="292">
        <v>403790</v>
      </c>
      <c r="D12" s="292">
        <v>166416</v>
      </c>
      <c r="E12" s="292">
        <v>10890</v>
      </c>
      <c r="F12" s="292">
        <v>7532</v>
      </c>
      <c r="G12" s="292">
        <v>82959</v>
      </c>
      <c r="H12" s="292">
        <v>137040</v>
      </c>
      <c r="I12" s="292">
        <v>313964</v>
      </c>
      <c r="J12" s="292">
        <v>74646</v>
      </c>
      <c r="K12" s="292">
        <v>64717</v>
      </c>
      <c r="L12" s="281" t="s">
        <v>869</v>
      </c>
      <c r="M12" s="281" t="s">
        <v>4</v>
      </c>
      <c r="N12" s="292">
        <v>39091</v>
      </c>
      <c r="O12" s="292">
        <v>94708</v>
      </c>
      <c r="P12" s="292">
        <v>372106</v>
      </c>
      <c r="Q12" s="292">
        <v>151781</v>
      </c>
      <c r="R12" s="292">
        <v>15791</v>
      </c>
      <c r="S12" s="292">
        <v>87921</v>
      </c>
      <c r="T12" s="292">
        <v>226112</v>
      </c>
      <c r="U12" s="292">
        <v>174660</v>
      </c>
      <c r="V12" s="292">
        <v>72393</v>
      </c>
      <c r="W12" s="292">
        <v>87081</v>
      </c>
      <c r="X12" s="292">
        <v>682901</v>
      </c>
      <c r="Y12" s="281" t="s">
        <v>869</v>
      </c>
      <c r="Z12" s="293" t="s">
        <v>864</v>
      </c>
      <c r="AA12" s="293"/>
    </row>
    <row r="13" spans="1:27" x14ac:dyDescent="0.25">
      <c r="A13" s="281" t="s">
        <v>5</v>
      </c>
      <c r="B13" s="292">
        <v>41</v>
      </c>
      <c r="C13" s="292">
        <v>49</v>
      </c>
      <c r="D13" s="292">
        <v>23</v>
      </c>
      <c r="E13" s="292">
        <v>0</v>
      </c>
      <c r="F13" s="292">
        <v>0</v>
      </c>
      <c r="G13" s="292">
        <v>10</v>
      </c>
      <c r="H13" s="292">
        <v>47</v>
      </c>
      <c r="I13" s="292">
        <v>55</v>
      </c>
      <c r="J13" s="292">
        <v>1</v>
      </c>
      <c r="K13" s="292">
        <v>0</v>
      </c>
      <c r="L13" s="281" t="s">
        <v>870</v>
      </c>
      <c r="M13" s="281" t="s">
        <v>5</v>
      </c>
      <c r="N13" s="292">
        <v>1</v>
      </c>
      <c r="O13" s="292">
        <v>15</v>
      </c>
      <c r="P13" s="292">
        <v>75</v>
      </c>
      <c r="Q13" s="292">
        <v>22</v>
      </c>
      <c r="R13" s="292">
        <v>0</v>
      </c>
      <c r="S13" s="292">
        <v>29</v>
      </c>
      <c r="T13" s="292">
        <v>50</v>
      </c>
      <c r="U13" s="292">
        <v>25</v>
      </c>
      <c r="V13" s="292">
        <v>9</v>
      </c>
      <c r="W13" s="292">
        <v>0</v>
      </c>
      <c r="X13" s="292">
        <v>113</v>
      </c>
      <c r="Y13" s="281" t="s">
        <v>870</v>
      </c>
      <c r="Z13" s="293" t="s">
        <v>864</v>
      </c>
      <c r="AA13" s="293"/>
    </row>
    <row r="14" spans="1:27" ht="16.5" customHeight="1" x14ac:dyDescent="0.25">
      <c r="A14" s="281" t="s">
        <v>6</v>
      </c>
      <c r="B14" s="292">
        <v>400</v>
      </c>
      <c r="C14" s="292">
        <v>5647</v>
      </c>
      <c r="D14" s="292">
        <v>13288</v>
      </c>
      <c r="E14" s="292">
        <v>1428</v>
      </c>
      <c r="F14" s="292">
        <v>2488</v>
      </c>
      <c r="G14" s="292">
        <v>14416</v>
      </c>
      <c r="H14" s="292">
        <v>3075</v>
      </c>
      <c r="I14" s="292">
        <v>5238</v>
      </c>
      <c r="J14" s="292">
        <v>592</v>
      </c>
      <c r="K14" s="292">
        <v>492</v>
      </c>
      <c r="L14" s="281" t="s">
        <v>871</v>
      </c>
      <c r="M14" s="281" t="s">
        <v>6</v>
      </c>
      <c r="N14" s="292">
        <v>875</v>
      </c>
      <c r="O14" s="292">
        <v>4657</v>
      </c>
      <c r="P14" s="292">
        <v>11362</v>
      </c>
      <c r="Q14" s="292">
        <v>4758</v>
      </c>
      <c r="R14" s="292">
        <v>2341</v>
      </c>
      <c r="S14" s="292">
        <v>355</v>
      </c>
      <c r="T14" s="292">
        <v>1951</v>
      </c>
      <c r="U14" s="292">
        <v>2218</v>
      </c>
      <c r="V14" s="292">
        <v>3163</v>
      </c>
      <c r="W14" s="292">
        <v>16315</v>
      </c>
      <c r="X14" s="292">
        <v>24002</v>
      </c>
      <c r="Y14" s="281" t="s">
        <v>871</v>
      </c>
      <c r="Z14" s="293" t="s">
        <v>864</v>
      </c>
      <c r="AA14" s="293"/>
    </row>
    <row r="15" spans="1:27" x14ac:dyDescent="0.25">
      <c r="A15" s="281" t="s">
        <v>7</v>
      </c>
      <c r="B15" s="292">
        <v>1174837</v>
      </c>
      <c r="C15" s="292">
        <v>5995</v>
      </c>
      <c r="D15" s="292">
        <v>2993</v>
      </c>
      <c r="E15" s="292">
        <v>137</v>
      </c>
      <c r="F15" s="292">
        <v>164</v>
      </c>
      <c r="G15" s="292">
        <v>193497</v>
      </c>
      <c r="H15" s="292">
        <v>284596</v>
      </c>
      <c r="I15" s="292">
        <v>1280934</v>
      </c>
      <c r="J15" s="292">
        <v>406679</v>
      </c>
      <c r="K15" s="292">
        <v>88805</v>
      </c>
      <c r="L15" s="281" t="s">
        <v>872</v>
      </c>
      <c r="M15" s="281" t="s">
        <v>7</v>
      </c>
      <c r="N15" s="292">
        <v>163968</v>
      </c>
      <c r="O15" s="292">
        <v>102772</v>
      </c>
      <c r="P15" s="292">
        <v>1024044</v>
      </c>
      <c r="Q15" s="292">
        <v>923563</v>
      </c>
      <c r="R15" s="292">
        <v>37149</v>
      </c>
      <c r="S15" s="292">
        <v>145481</v>
      </c>
      <c r="T15" s="292">
        <v>780685</v>
      </c>
      <c r="U15" s="292">
        <v>766868</v>
      </c>
      <c r="V15" s="292">
        <v>350998</v>
      </c>
      <c r="W15" s="292">
        <v>203281</v>
      </c>
      <c r="X15" s="292">
        <v>2910939</v>
      </c>
      <c r="Y15" s="281" t="s">
        <v>872</v>
      </c>
      <c r="Z15" s="293" t="s">
        <v>864</v>
      </c>
      <c r="AA15" s="293"/>
    </row>
    <row r="16" spans="1:27" x14ac:dyDescent="0.25">
      <c r="A16" s="281" t="s">
        <v>8</v>
      </c>
      <c r="B16" s="292">
        <v>275495</v>
      </c>
      <c r="C16" s="292">
        <v>3028</v>
      </c>
      <c r="D16" s="292">
        <v>105</v>
      </c>
      <c r="E16" s="292">
        <v>4</v>
      </c>
      <c r="F16" s="292">
        <v>98</v>
      </c>
      <c r="G16" s="292">
        <v>796327</v>
      </c>
      <c r="H16" s="292">
        <v>287763</v>
      </c>
      <c r="I16" s="292">
        <v>153804</v>
      </c>
      <c r="J16" s="292">
        <v>30100</v>
      </c>
      <c r="K16" s="292">
        <v>33429</v>
      </c>
      <c r="L16" s="281" t="s">
        <v>873</v>
      </c>
      <c r="M16" s="281" t="s">
        <v>8</v>
      </c>
      <c r="N16" s="292">
        <v>186842</v>
      </c>
      <c r="O16" s="292">
        <v>287883</v>
      </c>
      <c r="P16" s="292">
        <v>485708</v>
      </c>
      <c r="Q16" s="292">
        <v>281446</v>
      </c>
      <c r="R16" s="292">
        <v>56721</v>
      </c>
      <c r="S16" s="292">
        <v>332452</v>
      </c>
      <c r="T16" s="292">
        <v>923171</v>
      </c>
      <c r="U16" s="292">
        <v>38738</v>
      </c>
      <c r="V16" s="292">
        <v>3422</v>
      </c>
      <c r="W16" s="292">
        <v>6002</v>
      </c>
      <c r="X16" s="292">
        <v>1319683</v>
      </c>
      <c r="Y16" s="281" t="s">
        <v>873</v>
      </c>
      <c r="Z16" s="293" t="s">
        <v>864</v>
      </c>
      <c r="AA16" s="293"/>
    </row>
    <row r="17" spans="1:27" x14ac:dyDescent="0.25">
      <c r="A17" s="281" t="s">
        <v>9</v>
      </c>
      <c r="B17" s="292">
        <v>5192</v>
      </c>
      <c r="C17" s="292">
        <v>36598</v>
      </c>
      <c r="D17" s="292">
        <v>49475</v>
      </c>
      <c r="E17" s="292">
        <v>3001</v>
      </c>
      <c r="F17" s="292">
        <v>114</v>
      </c>
      <c r="G17" s="292">
        <v>4239</v>
      </c>
      <c r="H17" s="292">
        <v>12268</v>
      </c>
      <c r="I17" s="292">
        <v>58823</v>
      </c>
      <c r="J17" s="292">
        <v>14704</v>
      </c>
      <c r="K17" s="292">
        <v>12563</v>
      </c>
      <c r="L17" s="281" t="s">
        <v>874</v>
      </c>
      <c r="M17" s="281" t="s">
        <v>9</v>
      </c>
      <c r="N17" s="292">
        <v>4575</v>
      </c>
      <c r="O17" s="292">
        <v>18355</v>
      </c>
      <c r="P17" s="292">
        <v>58849</v>
      </c>
      <c r="Q17" s="292">
        <v>15609</v>
      </c>
      <c r="R17" s="292">
        <v>5200</v>
      </c>
      <c r="S17" s="292">
        <v>1122</v>
      </c>
      <c r="T17" s="292">
        <v>7419</v>
      </c>
      <c r="U17" s="292">
        <v>17095</v>
      </c>
      <c r="V17" s="292">
        <v>20675</v>
      </c>
      <c r="W17" s="292">
        <v>56119</v>
      </c>
      <c r="X17" s="292">
        <v>101105</v>
      </c>
      <c r="Y17" s="281" t="s">
        <v>874</v>
      </c>
      <c r="Z17" s="293" t="s">
        <v>864</v>
      </c>
      <c r="AA17" s="293"/>
    </row>
    <row r="18" spans="1:27" x14ac:dyDescent="0.25">
      <c r="A18" s="281" t="s">
        <v>495</v>
      </c>
      <c r="B18" s="292">
        <v>4954</v>
      </c>
      <c r="C18" s="292">
        <v>18903</v>
      </c>
      <c r="D18" s="292">
        <v>56405</v>
      </c>
      <c r="E18" s="292">
        <v>9168</v>
      </c>
      <c r="F18" s="292">
        <v>8608</v>
      </c>
      <c r="G18" s="292">
        <v>30405</v>
      </c>
      <c r="H18" s="292">
        <v>47345</v>
      </c>
      <c r="I18" s="292">
        <v>68785</v>
      </c>
      <c r="J18" s="292">
        <v>6172</v>
      </c>
      <c r="K18" s="292">
        <v>6207</v>
      </c>
      <c r="L18" s="281" t="s">
        <v>875</v>
      </c>
      <c r="M18" s="281" t="s">
        <v>495</v>
      </c>
      <c r="N18" s="292">
        <v>16273</v>
      </c>
      <c r="O18" s="292">
        <v>38699</v>
      </c>
      <c r="P18" s="292">
        <v>92148</v>
      </c>
      <c r="Q18" s="292">
        <v>10012</v>
      </c>
      <c r="R18" s="292">
        <v>1456</v>
      </c>
      <c r="S18" s="292">
        <v>7174</v>
      </c>
      <c r="T18" s="292">
        <v>29138</v>
      </c>
      <c r="U18" s="292">
        <v>37663</v>
      </c>
      <c r="V18" s="292">
        <v>25344</v>
      </c>
      <c r="W18" s="292">
        <v>59411</v>
      </c>
      <c r="X18" s="292">
        <v>158303</v>
      </c>
      <c r="Y18" s="281" t="s">
        <v>875</v>
      </c>
      <c r="Z18" s="293" t="s">
        <v>864</v>
      </c>
      <c r="AA18" s="293"/>
    </row>
    <row r="19" spans="1:27" x14ac:dyDescent="0.25">
      <c r="A19" s="281" t="s">
        <v>11</v>
      </c>
      <c r="B19" s="292">
        <v>4985</v>
      </c>
      <c r="C19" s="292">
        <v>20517</v>
      </c>
      <c r="D19" s="292">
        <v>18547</v>
      </c>
      <c r="E19" s="292">
        <v>1274</v>
      </c>
      <c r="F19" s="292">
        <v>871</v>
      </c>
      <c r="G19" s="292">
        <v>14328</v>
      </c>
      <c r="H19" s="292">
        <v>16011</v>
      </c>
      <c r="I19" s="292">
        <v>10823</v>
      </c>
      <c r="J19" s="292">
        <v>1642</v>
      </c>
      <c r="K19" s="292">
        <v>3369</v>
      </c>
      <c r="L19" s="281" t="s">
        <v>876</v>
      </c>
      <c r="M19" s="281" t="s">
        <v>11</v>
      </c>
      <c r="N19" s="292">
        <v>7245</v>
      </c>
      <c r="O19" s="292">
        <v>10668</v>
      </c>
      <c r="P19" s="292">
        <v>21435</v>
      </c>
      <c r="Q19" s="292">
        <v>5388</v>
      </c>
      <c r="R19" s="292">
        <v>1437</v>
      </c>
      <c r="S19" s="292">
        <v>4695</v>
      </c>
      <c r="T19" s="292">
        <v>13177</v>
      </c>
      <c r="U19" s="292">
        <v>12927</v>
      </c>
      <c r="V19" s="292">
        <v>7311</v>
      </c>
      <c r="W19" s="292">
        <v>7777</v>
      </c>
      <c r="X19" s="292">
        <v>45951</v>
      </c>
      <c r="Y19" s="281" t="s">
        <v>876</v>
      </c>
      <c r="Z19" s="293" t="s">
        <v>864</v>
      </c>
      <c r="AA19" s="293"/>
    </row>
    <row r="20" spans="1:27" x14ac:dyDescent="0.25">
      <c r="A20" s="281" t="s">
        <v>12</v>
      </c>
      <c r="B20" s="292">
        <v>181342</v>
      </c>
      <c r="C20" s="292">
        <v>211657</v>
      </c>
      <c r="D20" s="292">
        <v>207709</v>
      </c>
      <c r="E20" s="292">
        <v>41791</v>
      </c>
      <c r="F20" s="292">
        <v>77020</v>
      </c>
      <c r="G20" s="292">
        <v>175080</v>
      </c>
      <c r="H20" s="292">
        <v>342320</v>
      </c>
      <c r="I20" s="292">
        <v>606608</v>
      </c>
      <c r="J20" s="292">
        <v>199007</v>
      </c>
      <c r="K20" s="292">
        <v>270285</v>
      </c>
      <c r="L20" s="281" t="s">
        <v>877</v>
      </c>
      <c r="M20" s="281" t="s">
        <v>12</v>
      </c>
      <c r="N20" s="292">
        <v>155105</v>
      </c>
      <c r="O20" s="292">
        <v>213249</v>
      </c>
      <c r="P20" s="292">
        <v>600375</v>
      </c>
      <c r="Q20" s="292">
        <v>546256</v>
      </c>
      <c r="R20" s="292">
        <v>78771</v>
      </c>
      <c r="S20" s="292">
        <v>244000</v>
      </c>
      <c r="T20" s="292">
        <v>534841</v>
      </c>
      <c r="U20" s="292">
        <v>403762</v>
      </c>
      <c r="V20" s="292">
        <v>204701</v>
      </c>
      <c r="W20" s="292">
        <v>196051</v>
      </c>
      <c r="X20" s="292">
        <v>1560902</v>
      </c>
      <c r="Y20" s="281" t="s">
        <v>877</v>
      </c>
      <c r="Z20" s="293" t="s">
        <v>864</v>
      </c>
      <c r="AA20" s="293"/>
    </row>
    <row r="21" spans="1:27" x14ac:dyDescent="0.25">
      <c r="A21" s="281" t="s">
        <v>70</v>
      </c>
      <c r="B21" s="292">
        <v>2699</v>
      </c>
      <c r="C21" s="292">
        <v>272</v>
      </c>
      <c r="D21" s="292">
        <v>62</v>
      </c>
      <c r="E21" s="292">
        <v>0</v>
      </c>
      <c r="F21" s="292">
        <v>1</v>
      </c>
      <c r="G21" s="292">
        <v>36550</v>
      </c>
      <c r="H21" s="292">
        <v>33063</v>
      </c>
      <c r="I21" s="292">
        <v>82876</v>
      </c>
      <c r="J21" s="292">
        <v>17083</v>
      </c>
      <c r="K21" s="292">
        <v>21685</v>
      </c>
      <c r="L21" s="281" t="s">
        <v>878</v>
      </c>
      <c r="M21" s="281" t="s">
        <v>70</v>
      </c>
      <c r="N21" s="292">
        <v>22931</v>
      </c>
      <c r="O21" s="292">
        <v>44944</v>
      </c>
      <c r="P21" s="292">
        <v>81045</v>
      </c>
      <c r="Q21" s="292">
        <v>37704</v>
      </c>
      <c r="R21" s="292">
        <v>4629</v>
      </c>
      <c r="S21" s="292">
        <v>9477</v>
      </c>
      <c r="T21" s="292">
        <v>29795</v>
      </c>
      <c r="U21" s="292">
        <v>34835</v>
      </c>
      <c r="V21" s="292">
        <v>29339</v>
      </c>
      <c r="W21" s="292">
        <v>87290</v>
      </c>
      <c r="X21" s="292">
        <v>191326</v>
      </c>
      <c r="Y21" s="281" t="s">
        <v>878</v>
      </c>
      <c r="Z21" s="293" t="s">
        <v>864</v>
      </c>
      <c r="AA21" s="293"/>
    </row>
    <row r="22" spans="1:27" x14ac:dyDescent="0.25">
      <c r="A22" s="281" t="s">
        <v>13</v>
      </c>
      <c r="B22" s="292">
        <v>60149</v>
      </c>
      <c r="C22" s="292">
        <v>734951</v>
      </c>
      <c r="D22" s="292">
        <v>248971</v>
      </c>
      <c r="E22" s="292">
        <v>7147</v>
      </c>
      <c r="F22" s="292">
        <v>2413</v>
      </c>
      <c r="G22" s="292">
        <v>204783</v>
      </c>
      <c r="H22" s="292">
        <v>452633</v>
      </c>
      <c r="I22" s="292">
        <v>363413</v>
      </c>
      <c r="J22" s="292">
        <v>32184</v>
      </c>
      <c r="K22" s="292">
        <v>20889</v>
      </c>
      <c r="L22" s="281" t="s">
        <v>879</v>
      </c>
      <c r="M22" s="281" t="s">
        <v>13</v>
      </c>
      <c r="N22" s="292">
        <v>28318</v>
      </c>
      <c r="O22" s="292">
        <v>83394</v>
      </c>
      <c r="P22" s="292">
        <v>530482</v>
      </c>
      <c r="Q22" s="292">
        <v>396750</v>
      </c>
      <c r="R22" s="292">
        <v>33565</v>
      </c>
      <c r="S22" s="292">
        <v>53373</v>
      </c>
      <c r="T22" s="292">
        <v>319090</v>
      </c>
      <c r="U22" s="292">
        <v>416039</v>
      </c>
      <c r="V22" s="292">
        <v>169118</v>
      </c>
      <c r="W22" s="292">
        <v>114434</v>
      </c>
      <c r="X22" s="292">
        <v>1081586</v>
      </c>
      <c r="Y22" s="281" t="s">
        <v>879</v>
      </c>
      <c r="Z22" s="293" t="s">
        <v>864</v>
      </c>
      <c r="AA22" s="293"/>
    </row>
    <row r="23" spans="1:27" x14ac:dyDescent="0.25">
      <c r="A23" s="281" t="s">
        <v>14</v>
      </c>
      <c r="B23" s="292">
        <v>327084</v>
      </c>
      <c r="C23" s="292">
        <v>649826</v>
      </c>
      <c r="D23" s="292">
        <v>813448</v>
      </c>
      <c r="E23" s="292">
        <v>117470</v>
      </c>
      <c r="F23" s="292">
        <v>119279</v>
      </c>
      <c r="G23" s="292">
        <v>205432</v>
      </c>
      <c r="H23" s="292">
        <v>567750</v>
      </c>
      <c r="I23" s="292">
        <v>1051849</v>
      </c>
      <c r="J23" s="292">
        <v>251463</v>
      </c>
      <c r="K23" s="292">
        <v>322308</v>
      </c>
      <c r="L23" s="281" t="s">
        <v>880</v>
      </c>
      <c r="M23" s="281" t="s">
        <v>14</v>
      </c>
      <c r="N23" s="292">
        <v>43042</v>
      </c>
      <c r="O23" s="292">
        <v>86888</v>
      </c>
      <c r="P23" s="292">
        <v>792432</v>
      </c>
      <c r="Q23" s="292">
        <v>1095679</v>
      </c>
      <c r="R23" s="292">
        <v>380762</v>
      </c>
      <c r="S23" s="292">
        <v>291870</v>
      </c>
      <c r="T23" s="292">
        <v>970854</v>
      </c>
      <c r="U23" s="292">
        <v>683515</v>
      </c>
      <c r="V23" s="292">
        <v>238379</v>
      </c>
      <c r="W23" s="292">
        <v>212137</v>
      </c>
      <c r="X23" s="292">
        <v>2481828</v>
      </c>
      <c r="Y23" s="281" t="s">
        <v>880</v>
      </c>
      <c r="Z23" s="293" t="s">
        <v>864</v>
      </c>
      <c r="AA23" s="293"/>
    </row>
    <row r="24" spans="1:27" x14ac:dyDescent="0.25">
      <c r="A24" s="281" t="s">
        <v>15</v>
      </c>
      <c r="B24" s="292">
        <v>53</v>
      </c>
      <c r="C24" s="292">
        <v>8</v>
      </c>
      <c r="D24" s="292">
        <v>0</v>
      </c>
      <c r="E24" s="292">
        <v>0</v>
      </c>
      <c r="F24" s="292">
        <v>0</v>
      </c>
      <c r="G24" s="292">
        <v>19</v>
      </c>
      <c r="H24" s="292">
        <v>18</v>
      </c>
      <c r="I24" s="292">
        <v>20</v>
      </c>
      <c r="J24" s="292">
        <v>4</v>
      </c>
      <c r="K24" s="292">
        <v>0</v>
      </c>
      <c r="L24" s="281" t="s">
        <v>881</v>
      </c>
      <c r="M24" s="281" t="s">
        <v>15</v>
      </c>
      <c r="N24" s="292">
        <v>21</v>
      </c>
      <c r="O24" s="292">
        <v>29</v>
      </c>
      <c r="P24" s="292">
        <v>11</v>
      </c>
      <c r="Q24" s="292">
        <v>0</v>
      </c>
      <c r="R24" s="292">
        <v>0</v>
      </c>
      <c r="S24" s="292">
        <v>5</v>
      </c>
      <c r="T24" s="292">
        <v>12</v>
      </c>
      <c r="U24" s="292">
        <v>12</v>
      </c>
      <c r="V24" s="292">
        <v>6</v>
      </c>
      <c r="W24" s="292">
        <v>26</v>
      </c>
      <c r="X24" s="292">
        <v>61</v>
      </c>
      <c r="Y24" s="281" t="s">
        <v>881</v>
      </c>
      <c r="Z24" s="293" t="s">
        <v>864</v>
      </c>
      <c r="AA24" s="293"/>
    </row>
    <row r="25" spans="1:27" x14ac:dyDescent="0.25">
      <c r="A25" s="281" t="s">
        <v>16</v>
      </c>
      <c r="B25" s="292">
        <v>133</v>
      </c>
      <c r="C25" s="292">
        <v>173</v>
      </c>
      <c r="D25" s="292">
        <v>86</v>
      </c>
      <c r="E25" s="292">
        <v>6</v>
      </c>
      <c r="F25" s="292">
        <v>1</v>
      </c>
      <c r="G25" s="292">
        <v>16422</v>
      </c>
      <c r="H25" s="292">
        <v>8738</v>
      </c>
      <c r="I25" s="292">
        <v>5927</v>
      </c>
      <c r="J25" s="292">
        <v>352</v>
      </c>
      <c r="K25" s="292">
        <v>254</v>
      </c>
      <c r="L25" s="281" t="s">
        <v>882</v>
      </c>
      <c r="M25" s="281" t="s">
        <v>16</v>
      </c>
      <c r="N25" s="292">
        <v>9046</v>
      </c>
      <c r="O25" s="292">
        <v>12352</v>
      </c>
      <c r="P25" s="292">
        <v>8367</v>
      </c>
      <c r="Q25" s="292">
        <v>1771</v>
      </c>
      <c r="R25" s="292">
        <v>102</v>
      </c>
      <c r="S25" s="292">
        <v>542</v>
      </c>
      <c r="T25" s="292">
        <v>1902</v>
      </c>
      <c r="U25" s="292">
        <v>4049</v>
      </c>
      <c r="V25" s="292">
        <v>4141</v>
      </c>
      <c r="W25" s="292">
        <v>20628</v>
      </c>
      <c r="X25" s="292">
        <v>31672</v>
      </c>
      <c r="Y25" s="281" t="s">
        <v>882</v>
      </c>
      <c r="Z25" s="293" t="s">
        <v>864</v>
      </c>
      <c r="AA25" s="293"/>
    </row>
    <row r="26" spans="1:27" x14ac:dyDescent="0.25">
      <c r="A26" s="281" t="s">
        <v>17</v>
      </c>
      <c r="B26" s="292">
        <v>52</v>
      </c>
      <c r="C26" s="292">
        <v>1450</v>
      </c>
      <c r="D26" s="292">
        <v>10269</v>
      </c>
      <c r="E26" s="292">
        <v>21</v>
      </c>
      <c r="F26" s="292">
        <v>0</v>
      </c>
      <c r="G26" s="292">
        <v>3842</v>
      </c>
      <c r="H26" s="292">
        <v>7438</v>
      </c>
      <c r="I26" s="292">
        <v>422</v>
      </c>
      <c r="J26" s="292">
        <v>40</v>
      </c>
      <c r="K26" s="292">
        <v>48</v>
      </c>
      <c r="L26" s="281" t="s">
        <v>883</v>
      </c>
      <c r="M26" s="281" t="s">
        <v>17</v>
      </c>
      <c r="N26" s="292">
        <v>41</v>
      </c>
      <c r="O26" s="292">
        <v>1788</v>
      </c>
      <c r="P26" s="292">
        <v>9727</v>
      </c>
      <c r="Q26" s="292">
        <v>209</v>
      </c>
      <c r="R26" s="292">
        <v>5</v>
      </c>
      <c r="S26" s="292">
        <v>126</v>
      </c>
      <c r="T26" s="292">
        <v>5839</v>
      </c>
      <c r="U26" s="292">
        <v>5097</v>
      </c>
      <c r="V26" s="292">
        <v>282</v>
      </c>
      <c r="W26" s="292">
        <v>409</v>
      </c>
      <c r="X26" s="292">
        <v>11794</v>
      </c>
      <c r="Y26" s="281" t="s">
        <v>883</v>
      </c>
      <c r="Z26" s="293" t="s">
        <v>864</v>
      </c>
      <c r="AA26" s="293"/>
    </row>
    <row r="27" spans="1:27" x14ac:dyDescent="0.25">
      <c r="A27" s="281" t="s">
        <v>18</v>
      </c>
      <c r="B27" s="292">
        <v>47</v>
      </c>
      <c r="C27" s="292">
        <v>918</v>
      </c>
      <c r="D27" s="292">
        <v>8175</v>
      </c>
      <c r="E27" s="292">
        <v>10219</v>
      </c>
      <c r="F27" s="292">
        <v>30</v>
      </c>
      <c r="G27" s="292">
        <v>11056</v>
      </c>
      <c r="H27" s="292">
        <v>5175</v>
      </c>
      <c r="I27" s="292">
        <v>2668</v>
      </c>
      <c r="J27" s="292">
        <v>466</v>
      </c>
      <c r="K27" s="292">
        <v>26</v>
      </c>
      <c r="L27" s="281" t="s">
        <v>884</v>
      </c>
      <c r="M27" s="281" t="s">
        <v>18</v>
      </c>
      <c r="N27" s="292">
        <v>1764</v>
      </c>
      <c r="O27" s="292">
        <v>3007</v>
      </c>
      <c r="P27" s="292">
        <v>11155</v>
      </c>
      <c r="Q27" s="292">
        <v>2732</v>
      </c>
      <c r="R27" s="292">
        <v>734</v>
      </c>
      <c r="S27" s="292">
        <v>245</v>
      </c>
      <c r="T27" s="292">
        <v>690</v>
      </c>
      <c r="U27" s="292">
        <v>725</v>
      </c>
      <c r="V27" s="292">
        <v>1323</v>
      </c>
      <c r="W27" s="292">
        <v>16402</v>
      </c>
      <c r="X27" s="292">
        <v>19399</v>
      </c>
      <c r="Y27" s="281" t="s">
        <v>884</v>
      </c>
      <c r="Z27" s="293" t="s">
        <v>864</v>
      </c>
      <c r="AA27" s="293"/>
    </row>
    <row r="28" spans="1:27" x14ac:dyDescent="0.25">
      <c r="A28" s="281" t="s">
        <v>19</v>
      </c>
      <c r="B28" s="292">
        <v>1251</v>
      </c>
      <c r="C28" s="292">
        <v>793</v>
      </c>
      <c r="D28" s="292">
        <v>631</v>
      </c>
      <c r="E28" s="292">
        <v>7</v>
      </c>
      <c r="F28" s="292">
        <v>4</v>
      </c>
      <c r="G28" s="292">
        <v>132826</v>
      </c>
      <c r="H28" s="292">
        <v>105709</v>
      </c>
      <c r="I28" s="292">
        <v>83534</v>
      </c>
      <c r="J28" s="292">
        <v>13092</v>
      </c>
      <c r="K28" s="292">
        <v>10987</v>
      </c>
      <c r="L28" s="281" t="s">
        <v>885</v>
      </c>
      <c r="M28" s="281" t="s">
        <v>19</v>
      </c>
      <c r="N28" s="292">
        <v>35435</v>
      </c>
      <c r="O28" s="292">
        <v>99852</v>
      </c>
      <c r="P28" s="292">
        <v>158152</v>
      </c>
      <c r="Q28" s="292">
        <v>44590</v>
      </c>
      <c r="R28" s="292">
        <v>7720</v>
      </c>
      <c r="S28" s="292">
        <v>69096</v>
      </c>
      <c r="T28" s="292">
        <v>133490</v>
      </c>
      <c r="U28" s="292">
        <v>92742</v>
      </c>
      <c r="V28" s="292">
        <v>30648</v>
      </c>
      <c r="W28" s="292">
        <v>20162</v>
      </c>
      <c r="X28" s="292">
        <v>344254</v>
      </c>
      <c r="Y28" s="281" t="s">
        <v>885</v>
      </c>
      <c r="Z28" s="293" t="s">
        <v>864</v>
      </c>
      <c r="AA28" s="293"/>
    </row>
    <row r="29" spans="1:27" x14ac:dyDescent="0.25">
      <c r="A29" s="281" t="s">
        <v>20</v>
      </c>
      <c r="B29" s="292">
        <v>25513</v>
      </c>
      <c r="C29" s="292">
        <v>1199</v>
      </c>
      <c r="D29" s="292">
        <v>4807</v>
      </c>
      <c r="E29" s="292">
        <v>1200</v>
      </c>
      <c r="F29" s="292">
        <v>912</v>
      </c>
      <c r="G29" s="292">
        <v>138480</v>
      </c>
      <c r="H29" s="292">
        <v>145853</v>
      </c>
      <c r="I29" s="292">
        <v>118288</v>
      </c>
      <c r="J29" s="292">
        <v>11031</v>
      </c>
      <c r="K29" s="292">
        <v>3244</v>
      </c>
      <c r="L29" s="281" t="s">
        <v>886</v>
      </c>
      <c r="M29" s="281" t="s">
        <v>20</v>
      </c>
      <c r="N29" s="292">
        <v>36381</v>
      </c>
      <c r="O29" s="292">
        <v>102325</v>
      </c>
      <c r="P29" s="292">
        <v>179558</v>
      </c>
      <c r="Q29" s="292">
        <v>79742</v>
      </c>
      <c r="R29" s="292">
        <v>13009</v>
      </c>
      <c r="S29" s="292">
        <v>5453</v>
      </c>
      <c r="T29" s="292">
        <v>383749</v>
      </c>
      <c r="U29" s="292">
        <v>34703</v>
      </c>
      <c r="V29" s="292">
        <v>4167</v>
      </c>
      <c r="W29" s="292">
        <v>2421</v>
      </c>
      <c r="X29" s="292">
        <v>440275</v>
      </c>
      <c r="Y29" s="281" t="s">
        <v>886</v>
      </c>
      <c r="Z29" s="293" t="s">
        <v>864</v>
      </c>
      <c r="AA29" s="293"/>
    </row>
    <row r="30" spans="1:27" x14ac:dyDescent="0.25">
      <c r="A30" s="281" t="s">
        <v>21</v>
      </c>
      <c r="B30" s="292">
        <v>364657</v>
      </c>
      <c r="C30" s="292">
        <v>6</v>
      </c>
      <c r="D30" s="292">
        <v>6</v>
      </c>
      <c r="E30" s="292">
        <v>1</v>
      </c>
      <c r="F30" s="292">
        <v>0</v>
      </c>
      <c r="G30" s="292">
        <v>85692</v>
      </c>
      <c r="H30" s="292">
        <v>929353</v>
      </c>
      <c r="I30" s="292">
        <v>2809199</v>
      </c>
      <c r="J30" s="292">
        <v>292077</v>
      </c>
      <c r="K30" s="292">
        <v>38939</v>
      </c>
      <c r="L30" s="281" t="s">
        <v>887</v>
      </c>
      <c r="M30" s="281" t="s">
        <v>21</v>
      </c>
      <c r="N30" s="292">
        <v>44632</v>
      </c>
      <c r="O30" s="292">
        <v>316805</v>
      </c>
      <c r="P30" s="292">
        <v>2656308</v>
      </c>
      <c r="Q30" s="292">
        <v>1067317</v>
      </c>
      <c r="R30" s="292">
        <v>70187</v>
      </c>
      <c r="S30" s="292">
        <v>1378192</v>
      </c>
      <c r="T30" s="292">
        <v>1980335</v>
      </c>
      <c r="U30" s="292">
        <v>650892</v>
      </c>
      <c r="V30" s="292">
        <v>114595</v>
      </c>
      <c r="W30" s="292">
        <v>31219</v>
      </c>
      <c r="X30" s="292">
        <v>4280905</v>
      </c>
      <c r="Y30" s="281" t="s">
        <v>887</v>
      </c>
      <c r="Z30" s="293" t="s">
        <v>864</v>
      </c>
      <c r="AA30" s="293"/>
    </row>
    <row r="31" spans="1:27" x14ac:dyDescent="0.25">
      <c r="A31" s="281" t="s">
        <v>22</v>
      </c>
      <c r="B31" s="292">
        <v>173</v>
      </c>
      <c r="C31" s="292">
        <v>2966</v>
      </c>
      <c r="D31" s="292">
        <v>7422</v>
      </c>
      <c r="E31" s="292">
        <v>555</v>
      </c>
      <c r="F31" s="292">
        <v>19</v>
      </c>
      <c r="G31" s="292">
        <v>1054</v>
      </c>
      <c r="H31" s="292">
        <v>3567</v>
      </c>
      <c r="I31" s="292">
        <v>5547</v>
      </c>
      <c r="J31" s="292">
        <v>703</v>
      </c>
      <c r="K31" s="292">
        <v>265</v>
      </c>
      <c r="L31" s="281" t="s">
        <v>888</v>
      </c>
      <c r="M31" s="281" t="s">
        <v>22</v>
      </c>
      <c r="N31" s="292">
        <v>124</v>
      </c>
      <c r="O31" s="292">
        <v>288</v>
      </c>
      <c r="P31" s="292">
        <v>7048</v>
      </c>
      <c r="Q31" s="292">
        <v>2999</v>
      </c>
      <c r="R31" s="292">
        <v>677</v>
      </c>
      <c r="S31" s="292">
        <v>4</v>
      </c>
      <c r="T31" s="292">
        <v>32</v>
      </c>
      <c r="U31" s="292">
        <v>130</v>
      </c>
      <c r="V31" s="292">
        <v>256</v>
      </c>
      <c r="W31" s="292">
        <v>10687</v>
      </c>
      <c r="X31" s="292">
        <v>10921</v>
      </c>
      <c r="Y31" s="281" t="s">
        <v>888</v>
      </c>
      <c r="Z31" s="293" t="s">
        <v>864</v>
      </c>
      <c r="AA31" s="293"/>
    </row>
    <row r="32" spans="1:27" x14ac:dyDescent="0.25">
      <c r="A32" s="281" t="s">
        <v>23</v>
      </c>
      <c r="B32" s="292">
        <v>598212</v>
      </c>
      <c r="C32" s="292">
        <v>594928</v>
      </c>
      <c r="D32" s="292">
        <v>22653</v>
      </c>
      <c r="E32" s="292">
        <v>227</v>
      </c>
      <c r="F32" s="292">
        <v>917</v>
      </c>
      <c r="G32" s="292">
        <v>260563</v>
      </c>
      <c r="H32" s="292">
        <v>301067</v>
      </c>
      <c r="I32" s="292">
        <v>360321</v>
      </c>
      <c r="J32" s="292">
        <v>132704</v>
      </c>
      <c r="K32" s="292">
        <v>168513</v>
      </c>
      <c r="L32" s="281" t="s">
        <v>889</v>
      </c>
      <c r="M32" s="281" t="s">
        <v>23</v>
      </c>
      <c r="N32" s="292">
        <v>136370</v>
      </c>
      <c r="O32" s="292">
        <v>280546</v>
      </c>
      <c r="P32" s="292">
        <v>501718</v>
      </c>
      <c r="Q32" s="292">
        <v>223564</v>
      </c>
      <c r="R32" s="292">
        <v>80485</v>
      </c>
      <c r="S32" s="292">
        <v>374631</v>
      </c>
      <c r="T32" s="292">
        <v>599063</v>
      </c>
      <c r="U32" s="292">
        <v>171269</v>
      </c>
      <c r="V32" s="292">
        <v>42955</v>
      </c>
      <c r="W32" s="292">
        <v>29361</v>
      </c>
      <c r="X32" s="292">
        <v>1225954</v>
      </c>
      <c r="Y32" s="281" t="s">
        <v>889</v>
      </c>
      <c r="Z32" s="293" t="s">
        <v>864</v>
      </c>
      <c r="AA32" s="293"/>
    </row>
    <row r="33" spans="1:27" x14ac:dyDescent="0.25">
      <c r="A33" s="281" t="s">
        <v>24</v>
      </c>
      <c r="B33" s="292">
        <v>27904</v>
      </c>
      <c r="C33" s="292">
        <v>51698</v>
      </c>
      <c r="D33" s="292">
        <v>22069</v>
      </c>
      <c r="E33" s="292">
        <v>4961</v>
      </c>
      <c r="F33" s="292">
        <v>1265</v>
      </c>
      <c r="G33" s="292">
        <v>43421</v>
      </c>
      <c r="H33" s="292">
        <v>29910</v>
      </c>
      <c r="I33" s="292">
        <v>15367</v>
      </c>
      <c r="J33" s="292">
        <v>8454</v>
      </c>
      <c r="K33" s="292">
        <v>11244</v>
      </c>
      <c r="L33" s="281" t="s">
        <v>890</v>
      </c>
      <c r="M33" s="281" t="s">
        <v>24</v>
      </c>
      <c r="N33" s="292">
        <v>2167</v>
      </c>
      <c r="O33" s="292">
        <v>25134</v>
      </c>
      <c r="P33" s="292">
        <v>56009</v>
      </c>
      <c r="Q33" s="292">
        <v>17653</v>
      </c>
      <c r="R33" s="292">
        <v>7416</v>
      </c>
      <c r="S33" s="292">
        <v>1440</v>
      </c>
      <c r="T33" s="292">
        <v>87997</v>
      </c>
      <c r="U33" s="292">
        <v>14602</v>
      </c>
      <c r="V33" s="292">
        <v>2671</v>
      </c>
      <c r="W33" s="292">
        <v>1487</v>
      </c>
      <c r="X33" s="292">
        <v>349055</v>
      </c>
      <c r="Y33" s="281" t="s">
        <v>890</v>
      </c>
      <c r="Z33" s="293" t="s">
        <v>864</v>
      </c>
      <c r="AA33" s="293"/>
    </row>
    <row r="34" spans="1:27" x14ac:dyDescent="0.25">
      <c r="A34" s="281" t="s">
        <v>25</v>
      </c>
      <c r="B34" s="292">
        <v>107</v>
      </c>
      <c r="C34" s="292">
        <v>63</v>
      </c>
      <c r="D34" s="292">
        <v>232</v>
      </c>
      <c r="E34" s="292">
        <v>138</v>
      </c>
      <c r="F34" s="292">
        <v>0</v>
      </c>
      <c r="G34" s="292">
        <v>781</v>
      </c>
      <c r="H34" s="292">
        <v>15148</v>
      </c>
      <c r="I34" s="292">
        <v>7343</v>
      </c>
      <c r="J34" s="292">
        <v>4489</v>
      </c>
      <c r="K34" s="292">
        <v>1564</v>
      </c>
      <c r="L34" s="281" t="s">
        <v>891</v>
      </c>
      <c r="M34" s="281" t="s">
        <v>25</v>
      </c>
      <c r="N34" s="292">
        <v>2569</v>
      </c>
      <c r="O34" s="292">
        <v>21891</v>
      </c>
      <c r="P34" s="292">
        <v>2446</v>
      </c>
      <c r="Q34" s="292">
        <v>2434</v>
      </c>
      <c r="R34" s="292">
        <v>17</v>
      </c>
      <c r="S34" s="292">
        <v>1527</v>
      </c>
      <c r="T34" s="292">
        <v>5058</v>
      </c>
      <c r="U34" s="292">
        <v>11134</v>
      </c>
      <c r="V34" s="292">
        <v>11564</v>
      </c>
      <c r="W34" s="292">
        <v>268</v>
      </c>
      <c r="X34" s="292">
        <v>29719</v>
      </c>
      <c r="Y34" s="281" t="s">
        <v>891</v>
      </c>
      <c r="Z34" s="293" t="s">
        <v>864</v>
      </c>
      <c r="AA34" s="293"/>
    </row>
    <row r="35" spans="1:27" x14ac:dyDescent="0.25">
      <c r="A35" s="281" t="s">
        <v>26</v>
      </c>
      <c r="B35" s="292">
        <v>3861343</v>
      </c>
      <c r="C35" s="292">
        <v>299372</v>
      </c>
      <c r="D35" s="292">
        <v>63099</v>
      </c>
      <c r="E35" s="292">
        <v>1181</v>
      </c>
      <c r="F35" s="292">
        <v>6693</v>
      </c>
      <c r="G35" s="292">
        <v>1529078</v>
      </c>
      <c r="H35" s="292">
        <v>3033623</v>
      </c>
      <c r="I35" s="292">
        <v>354408</v>
      </c>
      <c r="J35" s="292">
        <v>15298</v>
      </c>
      <c r="K35" s="292">
        <v>64854</v>
      </c>
      <c r="L35" s="281" t="s">
        <v>892</v>
      </c>
      <c r="M35" s="281" t="s">
        <v>26</v>
      </c>
      <c r="N35" s="292">
        <v>192045</v>
      </c>
      <c r="O35" s="292">
        <v>865999</v>
      </c>
      <c r="P35" s="292">
        <v>3780944</v>
      </c>
      <c r="Q35" s="292">
        <v>133731</v>
      </c>
      <c r="R35" s="292">
        <v>16670</v>
      </c>
      <c r="S35" s="292">
        <v>1042068</v>
      </c>
      <c r="T35" s="292">
        <v>3350984</v>
      </c>
      <c r="U35" s="292">
        <v>442964</v>
      </c>
      <c r="V35" s="292">
        <v>63638</v>
      </c>
      <c r="W35" s="292">
        <v>89887</v>
      </c>
      <c r="X35" s="292">
        <v>5021510</v>
      </c>
      <c r="Y35" s="281" t="s">
        <v>892</v>
      </c>
      <c r="Z35" s="293" t="s">
        <v>864</v>
      </c>
      <c r="AA35" s="293"/>
    </row>
    <row r="36" spans="1:27" x14ac:dyDescent="0.25">
      <c r="A36" s="281" t="s">
        <v>27</v>
      </c>
      <c r="B36" s="292">
        <v>8211</v>
      </c>
      <c r="C36" s="292">
        <v>167</v>
      </c>
      <c r="D36" s="292">
        <v>170</v>
      </c>
      <c r="E36" s="292">
        <v>9</v>
      </c>
      <c r="F36" s="292">
        <v>3</v>
      </c>
      <c r="G36" s="292">
        <v>17542</v>
      </c>
      <c r="H36" s="292">
        <v>20112</v>
      </c>
      <c r="I36" s="292">
        <v>55726</v>
      </c>
      <c r="J36" s="292">
        <v>21207</v>
      </c>
      <c r="K36" s="292">
        <v>10335</v>
      </c>
      <c r="L36" s="281" t="s">
        <v>893</v>
      </c>
      <c r="M36" s="281" t="s">
        <v>27</v>
      </c>
      <c r="N36" s="292">
        <v>4868</v>
      </c>
      <c r="O36" s="292">
        <v>32018</v>
      </c>
      <c r="P36" s="292">
        <v>74678</v>
      </c>
      <c r="Q36" s="292">
        <v>12100</v>
      </c>
      <c r="R36" s="292">
        <v>1222</v>
      </c>
      <c r="S36" s="292">
        <v>8690</v>
      </c>
      <c r="T36" s="292">
        <v>46837</v>
      </c>
      <c r="U36" s="292">
        <v>40491</v>
      </c>
      <c r="V36" s="292">
        <v>17883</v>
      </c>
      <c r="W36" s="292">
        <v>10937</v>
      </c>
      <c r="X36" s="292">
        <v>125038</v>
      </c>
      <c r="Y36" s="281" t="s">
        <v>893</v>
      </c>
      <c r="Z36" s="293" t="s">
        <v>864</v>
      </c>
      <c r="AA36" s="293"/>
    </row>
    <row r="37" spans="1:27" x14ac:dyDescent="0.25">
      <c r="A37" s="281" t="s">
        <v>28</v>
      </c>
      <c r="B37" s="292">
        <v>10292</v>
      </c>
      <c r="C37" s="292">
        <v>118688</v>
      </c>
      <c r="D37" s="292">
        <v>137692</v>
      </c>
      <c r="E37" s="292">
        <v>3544</v>
      </c>
      <c r="F37" s="292">
        <v>248</v>
      </c>
      <c r="G37" s="292">
        <v>1030</v>
      </c>
      <c r="H37" s="292">
        <v>8458</v>
      </c>
      <c r="I37" s="292">
        <v>81660</v>
      </c>
      <c r="J37" s="292">
        <v>91127</v>
      </c>
      <c r="K37" s="292">
        <v>89037</v>
      </c>
      <c r="L37" s="281" t="s">
        <v>894</v>
      </c>
      <c r="M37" s="281" t="s">
        <v>28</v>
      </c>
      <c r="N37" s="292">
        <v>11162</v>
      </c>
      <c r="O37" s="292">
        <v>34870</v>
      </c>
      <c r="P37" s="292">
        <v>161284</v>
      </c>
      <c r="Q37" s="292">
        <v>58696</v>
      </c>
      <c r="R37" s="292">
        <v>5290</v>
      </c>
      <c r="S37" s="292">
        <v>13526</v>
      </c>
      <c r="T37" s="292">
        <v>94109</v>
      </c>
      <c r="U37" s="292">
        <v>118546</v>
      </c>
      <c r="V37" s="292">
        <v>34112</v>
      </c>
      <c r="W37" s="292">
        <v>10047</v>
      </c>
      <c r="X37" s="292">
        <v>271421</v>
      </c>
      <c r="Y37" s="281" t="s">
        <v>894</v>
      </c>
      <c r="Z37" s="293" t="s">
        <v>864</v>
      </c>
      <c r="AA37" s="293"/>
    </row>
    <row r="38" spans="1:27" ht="32.25" customHeight="1" x14ac:dyDescent="0.25">
      <c r="A38" s="299" t="s">
        <v>1510</v>
      </c>
      <c r="B38" s="292">
        <v>7199</v>
      </c>
      <c r="C38" s="292">
        <v>2039</v>
      </c>
      <c r="D38" s="292">
        <v>58</v>
      </c>
      <c r="E38" s="292">
        <v>0</v>
      </c>
      <c r="F38" s="292">
        <v>5</v>
      </c>
      <c r="G38" s="292">
        <v>7574</v>
      </c>
      <c r="H38" s="292">
        <v>1072</v>
      </c>
      <c r="I38" s="292">
        <v>554</v>
      </c>
      <c r="J38" s="292">
        <v>50</v>
      </c>
      <c r="K38" s="292">
        <v>57</v>
      </c>
      <c r="L38" s="281" t="s">
        <v>895</v>
      </c>
      <c r="M38" s="299" t="s">
        <v>1510</v>
      </c>
      <c r="N38" s="292">
        <v>3935</v>
      </c>
      <c r="O38" s="292">
        <v>4060</v>
      </c>
      <c r="P38" s="292">
        <v>969</v>
      </c>
      <c r="Q38" s="292">
        <v>241</v>
      </c>
      <c r="R38" s="292">
        <v>5</v>
      </c>
      <c r="S38" s="292">
        <v>3103</v>
      </c>
      <c r="T38" s="292">
        <v>4213</v>
      </c>
      <c r="U38" s="292">
        <v>998</v>
      </c>
      <c r="V38" s="292">
        <v>255</v>
      </c>
      <c r="W38" s="292">
        <v>737</v>
      </c>
      <c r="X38" s="292">
        <v>9315</v>
      </c>
      <c r="Y38" s="281" t="s">
        <v>895</v>
      </c>
      <c r="Z38" s="293" t="s">
        <v>864</v>
      </c>
      <c r="AA38" s="293"/>
    </row>
    <row r="39" spans="1:27" ht="18" customHeight="1" x14ac:dyDescent="0.25">
      <c r="A39" s="281" t="s">
        <v>496</v>
      </c>
      <c r="B39" s="292"/>
      <c r="C39" s="292">
        <v>0</v>
      </c>
      <c r="D39" s="292">
        <v>0</v>
      </c>
      <c r="E39" s="292">
        <v>0</v>
      </c>
      <c r="F39" s="292">
        <v>0</v>
      </c>
      <c r="G39" s="292">
        <v>1</v>
      </c>
      <c r="H39" s="292">
        <v>1557</v>
      </c>
      <c r="I39" s="292">
        <v>536</v>
      </c>
      <c r="J39" s="292">
        <v>103</v>
      </c>
      <c r="K39" s="292">
        <v>30</v>
      </c>
      <c r="L39" s="281" t="s">
        <v>896</v>
      </c>
      <c r="M39" s="281" t="s">
        <v>496</v>
      </c>
      <c r="N39" s="292">
        <v>2</v>
      </c>
      <c r="O39" s="292">
        <v>14</v>
      </c>
      <c r="P39" s="292">
        <v>281</v>
      </c>
      <c r="Q39" s="292">
        <v>984</v>
      </c>
      <c r="R39" s="292">
        <v>946</v>
      </c>
      <c r="S39" s="292">
        <v>81</v>
      </c>
      <c r="T39" s="292">
        <v>773</v>
      </c>
      <c r="U39" s="292">
        <v>923</v>
      </c>
      <c r="V39" s="292">
        <v>414</v>
      </c>
      <c r="W39" s="292">
        <v>36</v>
      </c>
      <c r="X39" s="292">
        <v>2285</v>
      </c>
      <c r="Y39" s="281" t="s">
        <v>896</v>
      </c>
      <c r="Z39" s="293" t="s">
        <v>864</v>
      </c>
      <c r="AA39" s="293"/>
    </row>
    <row r="40" spans="1:27" x14ac:dyDescent="0.25">
      <c r="A40" s="281" t="s">
        <v>31</v>
      </c>
      <c r="B40" s="292">
        <v>3510</v>
      </c>
      <c r="C40" s="292">
        <v>1087</v>
      </c>
      <c r="D40" s="292">
        <v>50</v>
      </c>
      <c r="E40" s="292">
        <v>0</v>
      </c>
      <c r="F40" s="292">
        <v>3</v>
      </c>
      <c r="G40" s="292">
        <v>3772</v>
      </c>
      <c r="H40" s="292">
        <v>387</v>
      </c>
      <c r="I40" s="292">
        <v>450</v>
      </c>
      <c r="J40" s="292">
        <v>28</v>
      </c>
      <c r="K40" s="292">
        <v>14</v>
      </c>
      <c r="L40" s="281" t="s">
        <v>897</v>
      </c>
      <c r="M40" s="281" t="s">
        <v>31</v>
      </c>
      <c r="N40" s="292">
        <v>455</v>
      </c>
      <c r="O40" s="292">
        <v>1090</v>
      </c>
      <c r="P40" s="292">
        <v>2055</v>
      </c>
      <c r="Q40" s="292">
        <v>961</v>
      </c>
      <c r="R40" s="292">
        <v>89</v>
      </c>
      <c r="S40" s="292">
        <v>0</v>
      </c>
      <c r="T40" s="292">
        <v>0</v>
      </c>
      <c r="U40" s="292">
        <v>0</v>
      </c>
      <c r="V40" s="292">
        <v>0</v>
      </c>
      <c r="W40" s="292">
        <v>0</v>
      </c>
      <c r="X40" s="292">
        <v>4651</v>
      </c>
      <c r="Y40" s="281" t="s">
        <v>897</v>
      </c>
      <c r="Z40" s="293" t="s">
        <v>864</v>
      </c>
      <c r="AA40" s="293"/>
    </row>
    <row r="41" spans="1:27" s="287" customFormat="1" x14ac:dyDescent="0.25">
      <c r="A41" s="275" t="s">
        <v>247</v>
      </c>
      <c r="B41" s="294">
        <f>SUM(B8:B40)</f>
        <v>7668503</v>
      </c>
      <c r="C41" s="294">
        <f t="shared" ref="C41:K41" si="0">SUM(C8:C40)</f>
        <v>3705450</v>
      </c>
      <c r="D41" s="294">
        <f t="shared" si="0"/>
        <v>2031423</v>
      </c>
      <c r="E41" s="294">
        <f t="shared" si="0"/>
        <v>288358</v>
      </c>
      <c r="F41" s="294">
        <f t="shared" si="0"/>
        <v>232542</v>
      </c>
      <c r="G41" s="294">
        <f t="shared" si="0"/>
        <v>4126444</v>
      </c>
      <c r="H41" s="294">
        <f t="shared" si="0"/>
        <v>7029824</v>
      </c>
      <c r="I41" s="294">
        <f t="shared" si="0"/>
        <v>8354870</v>
      </c>
      <c r="J41" s="294">
        <f t="shared" si="0"/>
        <v>2274462</v>
      </c>
      <c r="K41" s="294">
        <f t="shared" si="0"/>
        <v>1251985</v>
      </c>
      <c r="L41" s="275" t="s">
        <v>898</v>
      </c>
      <c r="M41" s="275" t="s">
        <v>247</v>
      </c>
      <c r="N41" s="294">
        <v>1284101</v>
      </c>
      <c r="O41" s="294">
        <v>3176054</v>
      </c>
      <c r="P41" s="294">
        <v>12316173</v>
      </c>
      <c r="Q41" s="294">
        <v>5415089</v>
      </c>
      <c r="R41" s="294">
        <v>825239</v>
      </c>
      <c r="S41" s="294">
        <v>4207522</v>
      </c>
      <c r="T41" s="294">
        <v>10933739</v>
      </c>
      <c r="U41" s="294">
        <v>4516217</v>
      </c>
      <c r="V41" s="294">
        <v>1780664</v>
      </c>
      <c r="W41" s="294">
        <v>1546701</v>
      </c>
      <c r="X41" s="294">
        <v>24456370</v>
      </c>
      <c r="Y41" s="275" t="s">
        <v>898</v>
      </c>
      <c r="Z41" s="293" t="s">
        <v>864</v>
      </c>
      <c r="AA41" s="293"/>
    </row>
    <row r="42" spans="1:27" ht="15" customHeight="1" x14ac:dyDescent="0.25">
      <c r="A42" s="403" t="s">
        <v>843</v>
      </c>
      <c r="B42" s="404"/>
      <c r="C42" s="404"/>
      <c r="D42" s="404"/>
      <c r="E42" s="404"/>
      <c r="F42" s="404"/>
      <c r="G42" s="404"/>
      <c r="H42" s="404"/>
      <c r="I42" s="404"/>
      <c r="J42" s="404"/>
      <c r="K42" s="404"/>
      <c r="L42" s="295"/>
      <c r="M42" s="290" t="s">
        <v>843</v>
      </c>
      <c r="Y42" s="295"/>
    </row>
    <row r="43" spans="1:27" x14ac:dyDescent="0.25">
      <c r="A43" s="296" t="s">
        <v>844</v>
      </c>
      <c r="B43" s="262"/>
      <c r="C43" s="262"/>
      <c r="D43" s="262"/>
      <c r="E43" s="262"/>
      <c r="F43" s="262"/>
      <c r="G43" s="262"/>
      <c r="H43" s="262"/>
      <c r="I43" s="262"/>
      <c r="J43" s="262"/>
      <c r="K43" s="262"/>
      <c r="L43" s="262"/>
      <c r="M43" s="296" t="s">
        <v>844</v>
      </c>
      <c r="N43" s="296" t="s">
        <v>844</v>
      </c>
      <c r="Y43" s="262"/>
    </row>
    <row r="44" spans="1:27" ht="15.75" x14ac:dyDescent="0.25">
      <c r="M44" s="297"/>
      <c r="N44" s="283"/>
      <c r="O44" s="283"/>
      <c r="P44" s="283"/>
      <c r="Q44" s="283"/>
      <c r="R44" s="283"/>
      <c r="S44" s="283"/>
      <c r="T44" s="283"/>
      <c r="U44" s="283"/>
      <c r="V44" s="283"/>
      <c r="W44" s="283"/>
      <c r="X44" s="283"/>
      <c r="Y44" s="283"/>
    </row>
    <row r="45" spans="1:27" s="283" customFormat="1" ht="15.75" x14ac:dyDescent="0.25">
      <c r="A45" s="401" t="s">
        <v>499</v>
      </c>
      <c r="B45" s="401"/>
      <c r="C45" s="401"/>
      <c r="D45" s="401"/>
      <c r="E45" s="401"/>
      <c r="F45" s="401"/>
      <c r="G45" s="401"/>
      <c r="H45" s="401"/>
      <c r="I45" s="401"/>
      <c r="J45" s="401"/>
      <c r="K45" s="401"/>
      <c r="L45" s="401"/>
      <c r="M45" s="401" t="s">
        <v>499</v>
      </c>
      <c r="N45" s="401"/>
      <c r="O45" s="401"/>
      <c r="P45" s="401"/>
      <c r="Q45" s="401"/>
      <c r="R45" s="401"/>
      <c r="S45" s="401"/>
      <c r="T45" s="401"/>
      <c r="U45" s="401"/>
      <c r="V45" s="401"/>
      <c r="W45" s="401"/>
      <c r="X45" s="401"/>
      <c r="Y45" s="401"/>
    </row>
    <row r="46" spans="1:27" s="283" customFormat="1" ht="15.75" x14ac:dyDescent="0.25">
      <c r="A46" s="401" t="s">
        <v>861</v>
      </c>
      <c r="B46" s="401"/>
      <c r="C46" s="401"/>
      <c r="D46" s="401"/>
      <c r="E46" s="401"/>
      <c r="F46" s="401"/>
      <c r="G46" s="401"/>
      <c r="H46" s="401"/>
      <c r="I46" s="401"/>
      <c r="J46" s="401"/>
      <c r="K46" s="401"/>
      <c r="L46" s="401"/>
      <c r="M46" s="401" t="s">
        <v>861</v>
      </c>
      <c r="N46" s="401"/>
      <c r="O46" s="401"/>
      <c r="P46" s="401"/>
      <c r="Q46" s="401"/>
      <c r="R46" s="401"/>
      <c r="S46" s="401"/>
      <c r="T46" s="401"/>
      <c r="U46" s="401"/>
      <c r="V46" s="401"/>
      <c r="W46" s="401"/>
      <c r="X46" s="401"/>
      <c r="Y46" s="401"/>
    </row>
    <row r="47" spans="1:27" s="283" customFormat="1" ht="15.75" x14ac:dyDescent="0.25">
      <c r="A47" s="401" t="s">
        <v>863</v>
      </c>
      <c r="B47" s="401"/>
      <c r="C47" s="401"/>
      <c r="D47" s="401"/>
      <c r="E47" s="401"/>
      <c r="F47" s="401"/>
      <c r="G47" s="401"/>
      <c r="H47" s="401"/>
      <c r="I47" s="401"/>
      <c r="J47" s="401"/>
      <c r="K47" s="401"/>
      <c r="L47" s="401"/>
      <c r="M47" s="401" t="s">
        <v>863</v>
      </c>
      <c r="N47" s="401"/>
      <c r="O47" s="401"/>
      <c r="P47" s="401"/>
      <c r="Q47" s="401"/>
      <c r="R47" s="401"/>
      <c r="S47" s="401"/>
      <c r="T47" s="401"/>
      <c r="U47" s="401"/>
      <c r="V47" s="401"/>
      <c r="W47" s="401"/>
      <c r="X47" s="401"/>
      <c r="Y47" s="401"/>
    </row>
    <row r="48" spans="1:27" s="283" customFormat="1" ht="15.75" x14ac:dyDescent="0.25">
      <c r="A48" s="401" t="s">
        <v>862</v>
      </c>
      <c r="B48" s="401"/>
      <c r="C48" s="401"/>
      <c r="D48" s="401"/>
      <c r="E48" s="401"/>
      <c r="F48" s="401"/>
      <c r="G48" s="401"/>
      <c r="H48" s="401"/>
      <c r="I48" s="401"/>
      <c r="J48" s="401"/>
      <c r="K48" s="401"/>
      <c r="L48" s="401"/>
      <c r="M48" s="401" t="s">
        <v>862</v>
      </c>
      <c r="N48" s="401"/>
      <c r="O48" s="401"/>
      <c r="P48" s="401"/>
      <c r="Q48" s="401"/>
      <c r="R48" s="401"/>
      <c r="S48" s="401"/>
      <c r="T48" s="401"/>
      <c r="U48" s="401"/>
      <c r="V48" s="401"/>
      <c r="W48" s="401"/>
      <c r="X48" s="401"/>
      <c r="Y48" s="401"/>
    </row>
    <row r="49" spans="1:25" s="283" customFormat="1" ht="15.75" x14ac:dyDescent="0.25">
      <c r="B49" s="402" t="s">
        <v>848</v>
      </c>
      <c r="C49" s="402"/>
      <c r="D49" s="402"/>
      <c r="E49" s="402"/>
      <c r="F49" s="402"/>
      <c r="G49" s="402"/>
      <c r="H49" s="402"/>
      <c r="I49" s="402"/>
      <c r="J49" s="402"/>
      <c r="K49" s="402"/>
      <c r="L49" s="298"/>
      <c r="M49" s="402" t="s">
        <v>848</v>
      </c>
      <c r="N49" s="402"/>
      <c r="O49" s="402"/>
      <c r="P49" s="402"/>
      <c r="Q49" s="402"/>
      <c r="R49" s="402"/>
      <c r="S49" s="402"/>
      <c r="T49" s="402"/>
      <c r="U49" s="402"/>
      <c r="V49" s="402"/>
      <c r="W49" s="402"/>
      <c r="X49" s="402"/>
      <c r="Y49" s="402"/>
    </row>
    <row r="50" spans="1:25" x14ac:dyDescent="0.25">
      <c r="A50" s="273"/>
      <c r="B50" s="406" t="s">
        <v>720</v>
      </c>
      <c r="C50" s="406"/>
      <c r="D50" s="406"/>
      <c r="E50" s="406"/>
      <c r="F50" s="407"/>
      <c r="G50" s="405" t="s">
        <v>721</v>
      </c>
      <c r="H50" s="406"/>
      <c r="I50" s="406"/>
      <c r="J50" s="406"/>
      <c r="K50" s="406"/>
      <c r="L50" s="286"/>
      <c r="M50" s="285"/>
      <c r="N50" s="406" t="s">
        <v>727</v>
      </c>
      <c r="O50" s="406"/>
      <c r="P50" s="406"/>
      <c r="Q50" s="406"/>
      <c r="R50" s="407"/>
      <c r="S50" s="405" t="s">
        <v>728</v>
      </c>
      <c r="T50" s="406"/>
      <c r="U50" s="406"/>
      <c r="V50" s="406"/>
      <c r="W50" s="407"/>
      <c r="X50" s="408" t="s">
        <v>726</v>
      </c>
      <c r="Y50" s="286"/>
    </row>
    <row r="51" spans="1:25" ht="64.5" customHeight="1" x14ac:dyDescent="0.25">
      <c r="A51" s="263" t="s">
        <v>493</v>
      </c>
      <c r="B51" s="264" t="s">
        <v>722</v>
      </c>
      <c r="C51" s="265" t="s">
        <v>1066</v>
      </c>
      <c r="D51" s="265" t="s">
        <v>723</v>
      </c>
      <c r="E51" s="265" t="s">
        <v>1067</v>
      </c>
      <c r="F51" s="265" t="s">
        <v>724</v>
      </c>
      <c r="G51" s="265" t="s">
        <v>722</v>
      </c>
      <c r="H51" s="265" t="s">
        <v>784</v>
      </c>
      <c r="I51" s="265" t="s">
        <v>723</v>
      </c>
      <c r="J51" s="265" t="s">
        <v>1065</v>
      </c>
      <c r="K51" s="288" t="s">
        <v>724</v>
      </c>
      <c r="L51" s="263" t="s">
        <v>860</v>
      </c>
      <c r="M51" s="289" t="s">
        <v>493</v>
      </c>
      <c r="N51" s="264" t="s">
        <v>722</v>
      </c>
      <c r="O51" s="265" t="s">
        <v>783</v>
      </c>
      <c r="P51" s="265" t="s">
        <v>723</v>
      </c>
      <c r="Q51" s="265" t="s">
        <v>1064</v>
      </c>
      <c r="R51" s="265" t="s">
        <v>724</v>
      </c>
      <c r="S51" s="265" t="s">
        <v>722</v>
      </c>
      <c r="T51" s="265" t="s">
        <v>785</v>
      </c>
      <c r="U51" s="265" t="s">
        <v>723</v>
      </c>
      <c r="V51" s="265" t="s">
        <v>725</v>
      </c>
      <c r="W51" s="265" t="s">
        <v>724</v>
      </c>
      <c r="X51" s="409"/>
      <c r="Y51" s="263" t="s">
        <v>860</v>
      </c>
    </row>
    <row r="52" spans="1:25" x14ac:dyDescent="0.25">
      <c r="A52" s="291" t="s">
        <v>0</v>
      </c>
      <c r="B52" s="268">
        <v>352355</v>
      </c>
      <c r="C52" s="268">
        <v>767449</v>
      </c>
      <c r="D52" s="268">
        <v>313234</v>
      </c>
      <c r="E52" s="268">
        <v>18546</v>
      </c>
      <c r="F52" s="268">
        <v>6039</v>
      </c>
      <c r="G52" s="268">
        <v>135</v>
      </c>
      <c r="H52" s="268">
        <v>162738</v>
      </c>
      <c r="I52" s="268">
        <v>425697</v>
      </c>
      <c r="J52" s="268">
        <v>869207</v>
      </c>
      <c r="K52" s="268">
        <v>0</v>
      </c>
      <c r="L52" s="291" t="s">
        <v>865</v>
      </c>
      <c r="M52" s="291" t="s">
        <v>0</v>
      </c>
      <c r="N52" s="268">
        <v>55</v>
      </c>
      <c r="O52" s="268">
        <v>199179</v>
      </c>
      <c r="P52" s="268">
        <v>481710</v>
      </c>
      <c r="Q52" s="268">
        <v>776647</v>
      </c>
      <c r="R52" s="268">
        <v>0</v>
      </c>
      <c r="S52" s="268">
        <v>221362</v>
      </c>
      <c r="T52" s="268">
        <v>567841</v>
      </c>
      <c r="U52" s="268">
        <v>323121</v>
      </c>
      <c r="V52" s="268">
        <v>180994</v>
      </c>
      <c r="W52" s="268">
        <v>164364</v>
      </c>
      <c r="X52" s="268">
        <v>1457513</v>
      </c>
      <c r="Y52" s="291" t="s">
        <v>865</v>
      </c>
    </row>
    <row r="53" spans="1:25" x14ac:dyDescent="0.25">
      <c r="A53" s="281" t="s">
        <v>1</v>
      </c>
      <c r="B53" s="268">
        <v>0</v>
      </c>
      <c r="C53" s="268">
        <v>3</v>
      </c>
      <c r="D53" s="268">
        <v>179</v>
      </c>
      <c r="E53" s="268">
        <v>607</v>
      </c>
      <c r="F53" s="268">
        <v>0</v>
      </c>
      <c r="G53" s="268">
        <v>451</v>
      </c>
      <c r="H53" s="268">
        <v>247</v>
      </c>
      <c r="I53" s="268">
        <v>88</v>
      </c>
      <c r="J53" s="268">
        <v>2</v>
      </c>
      <c r="K53" s="268">
        <v>1</v>
      </c>
      <c r="L53" s="281" t="s">
        <v>866</v>
      </c>
      <c r="M53" s="281" t="s">
        <v>1</v>
      </c>
      <c r="N53" s="268">
        <v>21</v>
      </c>
      <c r="O53" s="268">
        <v>102</v>
      </c>
      <c r="P53" s="268">
        <v>407</v>
      </c>
      <c r="Q53" s="268">
        <v>213</v>
      </c>
      <c r="R53" s="268">
        <v>46</v>
      </c>
      <c r="S53" s="268">
        <v>3</v>
      </c>
      <c r="T53" s="268">
        <v>9</v>
      </c>
      <c r="U53" s="268">
        <v>119</v>
      </c>
      <c r="V53" s="268">
        <v>73</v>
      </c>
      <c r="W53" s="268">
        <v>585</v>
      </c>
      <c r="X53" s="268">
        <v>791</v>
      </c>
      <c r="Y53" s="281" t="s">
        <v>866</v>
      </c>
    </row>
    <row r="54" spans="1:25" x14ac:dyDescent="0.25">
      <c r="A54" s="281" t="s">
        <v>2</v>
      </c>
      <c r="B54" s="268">
        <v>1011</v>
      </c>
      <c r="C54" s="268">
        <v>10798</v>
      </c>
      <c r="D54" s="268">
        <v>32873</v>
      </c>
      <c r="E54" s="268">
        <v>44657</v>
      </c>
      <c r="F54" s="268">
        <v>65</v>
      </c>
      <c r="G54" s="268">
        <v>42694</v>
      </c>
      <c r="H54" s="268">
        <v>30959</v>
      </c>
      <c r="I54" s="268">
        <v>15785</v>
      </c>
      <c r="J54" s="268">
        <v>2738</v>
      </c>
      <c r="K54" s="268">
        <v>1195</v>
      </c>
      <c r="L54" s="281" t="s">
        <v>867</v>
      </c>
      <c r="M54" s="281" t="s">
        <v>2</v>
      </c>
      <c r="N54" s="268">
        <v>20216</v>
      </c>
      <c r="O54" s="268">
        <v>38381</v>
      </c>
      <c r="P54" s="268">
        <v>30847</v>
      </c>
      <c r="Q54" s="268">
        <v>3735</v>
      </c>
      <c r="R54" s="268">
        <v>191</v>
      </c>
      <c r="S54" s="268">
        <v>5224</v>
      </c>
      <c r="T54" s="268">
        <v>9406</v>
      </c>
      <c r="U54" s="268">
        <v>22713</v>
      </c>
      <c r="V54" s="268">
        <v>14645</v>
      </c>
      <c r="W54" s="268">
        <v>41384</v>
      </c>
      <c r="X54" s="268">
        <v>93995</v>
      </c>
      <c r="Y54" s="281" t="s">
        <v>867</v>
      </c>
    </row>
    <row r="55" spans="1:25" x14ac:dyDescent="0.25">
      <c r="A55" s="281" t="s">
        <v>3</v>
      </c>
      <c r="B55" s="268">
        <v>1</v>
      </c>
      <c r="C55" s="268">
        <v>10</v>
      </c>
      <c r="D55" s="268">
        <v>0</v>
      </c>
      <c r="E55" s="268">
        <v>0</v>
      </c>
      <c r="F55" s="268">
        <v>0</v>
      </c>
      <c r="G55" s="268">
        <v>0</v>
      </c>
      <c r="H55" s="268">
        <v>0</v>
      </c>
      <c r="I55" s="268">
        <v>11</v>
      </c>
      <c r="J55" s="268">
        <v>0</v>
      </c>
      <c r="K55" s="268">
        <v>0</v>
      </c>
      <c r="L55" s="281" t="s">
        <v>868</v>
      </c>
      <c r="M55" s="281" t="s">
        <v>3</v>
      </c>
      <c r="N55" s="268">
        <v>0</v>
      </c>
      <c r="O55" s="268">
        <v>2</v>
      </c>
      <c r="P55" s="268">
        <v>9</v>
      </c>
      <c r="Q55" s="268">
        <v>0</v>
      </c>
      <c r="R55" s="268">
        <v>0</v>
      </c>
      <c r="S55" s="268">
        <v>0</v>
      </c>
      <c r="T55" s="268">
        <v>1</v>
      </c>
      <c r="U55" s="268">
        <v>10</v>
      </c>
      <c r="V55" s="268">
        <v>0</v>
      </c>
      <c r="W55" s="268">
        <v>0</v>
      </c>
      <c r="X55" s="268">
        <v>10</v>
      </c>
      <c r="Y55" s="281" t="s">
        <v>868</v>
      </c>
    </row>
    <row r="56" spans="1:25" x14ac:dyDescent="0.25">
      <c r="A56" s="281" t="s">
        <v>4</v>
      </c>
      <c r="B56" s="268">
        <v>78535</v>
      </c>
      <c r="C56" s="268">
        <v>587056</v>
      </c>
      <c r="D56" s="268">
        <v>203659</v>
      </c>
      <c r="E56" s="268">
        <v>9658</v>
      </c>
      <c r="F56" s="268">
        <v>3538</v>
      </c>
      <c r="G56" s="268">
        <v>72017</v>
      </c>
      <c r="H56" s="268">
        <v>228134</v>
      </c>
      <c r="I56" s="268">
        <v>440303</v>
      </c>
      <c r="J56" s="268">
        <v>84815</v>
      </c>
      <c r="K56" s="268">
        <v>56753</v>
      </c>
      <c r="L56" s="281" t="s">
        <v>869</v>
      </c>
      <c r="M56" s="281" t="s">
        <v>4</v>
      </c>
      <c r="N56" s="268">
        <v>26303</v>
      </c>
      <c r="O56" s="268">
        <v>87329</v>
      </c>
      <c r="P56" s="268">
        <v>473854</v>
      </c>
      <c r="Q56" s="268">
        <v>272628</v>
      </c>
      <c r="R56" s="268">
        <v>21943</v>
      </c>
      <c r="S56" s="268">
        <v>98899</v>
      </c>
      <c r="T56" s="268">
        <v>341646</v>
      </c>
      <c r="U56" s="268">
        <v>260134</v>
      </c>
      <c r="V56" s="268">
        <v>97995</v>
      </c>
      <c r="W56" s="268">
        <v>83296</v>
      </c>
      <c r="X56" s="268">
        <v>892905</v>
      </c>
      <c r="Y56" s="281" t="s">
        <v>869</v>
      </c>
    </row>
    <row r="57" spans="1:25" x14ac:dyDescent="0.25">
      <c r="A57" s="281" t="s">
        <v>5</v>
      </c>
      <c r="B57" s="268">
        <v>12</v>
      </c>
      <c r="C57" s="268">
        <v>174</v>
      </c>
      <c r="D57" s="268">
        <v>343</v>
      </c>
      <c r="E57" s="268">
        <v>0</v>
      </c>
      <c r="F57" s="268">
        <v>0</v>
      </c>
      <c r="G57" s="268">
        <v>195</v>
      </c>
      <c r="H57" s="268">
        <v>231</v>
      </c>
      <c r="I57" s="268">
        <v>92</v>
      </c>
      <c r="J57" s="268">
        <v>5</v>
      </c>
      <c r="K57" s="268">
        <v>5</v>
      </c>
      <c r="L57" s="281" t="s">
        <v>870</v>
      </c>
      <c r="M57" s="281" t="s">
        <v>5</v>
      </c>
      <c r="N57" s="268">
        <v>15</v>
      </c>
      <c r="O57" s="268">
        <v>128</v>
      </c>
      <c r="P57" s="268">
        <v>195</v>
      </c>
      <c r="Q57" s="268">
        <v>155</v>
      </c>
      <c r="R57" s="268">
        <v>35</v>
      </c>
      <c r="S57" s="268">
        <v>14</v>
      </c>
      <c r="T57" s="268">
        <v>92</v>
      </c>
      <c r="U57" s="268">
        <v>278</v>
      </c>
      <c r="V57" s="268">
        <v>126</v>
      </c>
      <c r="W57" s="268">
        <v>19</v>
      </c>
      <c r="X57" s="268">
        <v>557</v>
      </c>
      <c r="Y57" s="281" t="s">
        <v>870</v>
      </c>
    </row>
    <row r="58" spans="1:25" x14ac:dyDescent="0.25">
      <c r="A58" s="281" t="s">
        <v>6</v>
      </c>
      <c r="B58" s="268">
        <v>621</v>
      </c>
      <c r="C58" s="268">
        <v>3490</v>
      </c>
      <c r="D58" s="268">
        <v>5258</v>
      </c>
      <c r="E58" s="268">
        <v>1058</v>
      </c>
      <c r="F58" s="268">
        <v>1234</v>
      </c>
      <c r="G58" s="268">
        <v>5651</v>
      </c>
      <c r="H58" s="268">
        <v>1558</v>
      </c>
      <c r="I58" s="268">
        <v>2527</v>
      </c>
      <c r="J58" s="268">
        <v>1014</v>
      </c>
      <c r="K58" s="268">
        <v>912</v>
      </c>
      <c r="L58" s="281" t="s">
        <v>871</v>
      </c>
      <c r="M58" s="281" t="s">
        <v>6</v>
      </c>
      <c r="N58" s="268">
        <v>908</v>
      </c>
      <c r="O58" s="268">
        <v>2365</v>
      </c>
      <c r="P58" s="268">
        <v>4442</v>
      </c>
      <c r="Q58" s="268">
        <v>2698</v>
      </c>
      <c r="R58" s="268">
        <v>1246</v>
      </c>
      <c r="S58" s="268">
        <v>407</v>
      </c>
      <c r="T58" s="268">
        <v>1427</v>
      </c>
      <c r="U58" s="268">
        <v>1150</v>
      </c>
      <c r="V58" s="268">
        <v>1981</v>
      </c>
      <c r="W58" s="268">
        <v>6695</v>
      </c>
      <c r="X58" s="268">
        <v>11861</v>
      </c>
      <c r="Y58" s="281" t="s">
        <v>871</v>
      </c>
    </row>
    <row r="59" spans="1:25" x14ac:dyDescent="0.25">
      <c r="A59" s="281" t="s">
        <v>7</v>
      </c>
      <c r="B59" s="268">
        <v>116741</v>
      </c>
      <c r="C59" s="268">
        <v>726007</v>
      </c>
      <c r="D59" s="268">
        <v>341463</v>
      </c>
      <c r="E59" s="268">
        <v>17585</v>
      </c>
      <c r="F59" s="268">
        <v>5658</v>
      </c>
      <c r="G59" s="268">
        <v>30970</v>
      </c>
      <c r="H59" s="268">
        <v>161755</v>
      </c>
      <c r="I59" s="268">
        <v>743628</v>
      </c>
      <c r="J59" s="268">
        <v>229927</v>
      </c>
      <c r="K59" s="268">
        <v>42362</v>
      </c>
      <c r="L59" s="281" t="s">
        <v>872</v>
      </c>
      <c r="M59" s="281" t="s">
        <v>7</v>
      </c>
      <c r="N59" s="268">
        <v>12717</v>
      </c>
      <c r="O59" s="268">
        <v>56558</v>
      </c>
      <c r="P59" s="268">
        <v>628397</v>
      </c>
      <c r="Q59" s="268">
        <v>489289</v>
      </c>
      <c r="R59" s="268">
        <v>21929</v>
      </c>
      <c r="S59" s="268">
        <v>42194</v>
      </c>
      <c r="T59" s="268">
        <v>427393</v>
      </c>
      <c r="U59" s="268">
        <v>412543</v>
      </c>
      <c r="V59" s="268">
        <v>181729</v>
      </c>
      <c r="W59" s="268">
        <v>144806</v>
      </c>
      <c r="X59" s="268">
        <v>1216799</v>
      </c>
      <c r="Y59" s="281" t="s">
        <v>872</v>
      </c>
    </row>
    <row r="60" spans="1:25" x14ac:dyDescent="0.25">
      <c r="A60" s="281" t="s">
        <v>8</v>
      </c>
      <c r="B60" s="268">
        <v>136235</v>
      </c>
      <c r="C60" s="268">
        <v>7701</v>
      </c>
      <c r="D60" s="268">
        <v>427</v>
      </c>
      <c r="E60" s="268">
        <v>4</v>
      </c>
      <c r="F60" s="268">
        <v>209</v>
      </c>
      <c r="G60" s="268">
        <v>292378</v>
      </c>
      <c r="H60" s="268">
        <v>57061</v>
      </c>
      <c r="I60" s="268">
        <v>27251</v>
      </c>
      <c r="J60" s="268">
        <v>10725</v>
      </c>
      <c r="K60" s="268">
        <v>11957</v>
      </c>
      <c r="L60" s="281" t="s">
        <v>873</v>
      </c>
      <c r="M60" s="281" t="s">
        <v>8</v>
      </c>
      <c r="N60" s="268">
        <v>71745</v>
      </c>
      <c r="O60" s="268">
        <v>89162</v>
      </c>
      <c r="P60" s="268">
        <v>140165</v>
      </c>
      <c r="Q60" s="268">
        <v>81212</v>
      </c>
      <c r="R60" s="268">
        <v>17442</v>
      </c>
      <c r="S60" s="268">
        <v>80026</v>
      </c>
      <c r="T60" s="268">
        <v>288627</v>
      </c>
      <c r="U60" s="268">
        <v>28669</v>
      </c>
      <c r="V60" s="268">
        <v>823</v>
      </c>
      <c r="W60" s="268">
        <v>1178</v>
      </c>
      <c r="X60" s="268">
        <v>424320</v>
      </c>
      <c r="Y60" s="281" t="s">
        <v>873</v>
      </c>
    </row>
    <row r="61" spans="1:25" x14ac:dyDescent="0.25">
      <c r="A61" s="281" t="s">
        <v>9</v>
      </c>
      <c r="B61" s="268">
        <v>1886</v>
      </c>
      <c r="C61" s="268">
        <v>34512</v>
      </c>
      <c r="D61" s="268">
        <v>40044</v>
      </c>
      <c r="E61" s="268">
        <v>5933</v>
      </c>
      <c r="F61" s="268">
        <v>213</v>
      </c>
      <c r="G61" s="268">
        <v>2259</v>
      </c>
      <c r="H61" s="268">
        <v>9681</v>
      </c>
      <c r="I61" s="268">
        <v>59393</v>
      </c>
      <c r="J61" s="268">
        <v>14928</v>
      </c>
      <c r="K61" s="268">
        <v>7181</v>
      </c>
      <c r="L61" s="281" t="s">
        <v>874</v>
      </c>
      <c r="M61" s="281" t="s">
        <v>9</v>
      </c>
      <c r="N61" s="268">
        <v>2409</v>
      </c>
      <c r="O61" s="268">
        <v>17612</v>
      </c>
      <c r="P61" s="268">
        <v>52652</v>
      </c>
      <c r="Q61" s="268">
        <v>16493</v>
      </c>
      <c r="R61" s="268">
        <v>4216</v>
      </c>
      <c r="S61" s="268">
        <v>905</v>
      </c>
      <c r="T61" s="268">
        <v>9877</v>
      </c>
      <c r="U61" s="268">
        <v>19823</v>
      </c>
      <c r="V61" s="268">
        <v>18803</v>
      </c>
      <c r="W61" s="268">
        <v>44019</v>
      </c>
      <c r="X61" s="268">
        <v>92786</v>
      </c>
      <c r="Y61" s="281" t="s">
        <v>874</v>
      </c>
    </row>
    <row r="62" spans="1:25" x14ac:dyDescent="0.25">
      <c r="A62" s="281" t="s">
        <v>495</v>
      </c>
      <c r="B62" s="268">
        <v>1991</v>
      </c>
      <c r="C62" s="268">
        <v>13574</v>
      </c>
      <c r="D62" s="268">
        <v>53167</v>
      </c>
      <c r="E62" s="268">
        <v>7248</v>
      </c>
      <c r="F62" s="268">
        <v>7375</v>
      </c>
      <c r="G62" s="268">
        <v>25575</v>
      </c>
      <c r="H62" s="268">
        <v>40471</v>
      </c>
      <c r="I62" s="268">
        <v>54495</v>
      </c>
      <c r="J62" s="268">
        <v>6662</v>
      </c>
      <c r="K62" s="268">
        <v>2316</v>
      </c>
      <c r="L62" s="281" t="s">
        <v>875</v>
      </c>
      <c r="M62" s="281" t="s">
        <v>495</v>
      </c>
      <c r="N62" s="268">
        <v>8791</v>
      </c>
      <c r="O62" s="268">
        <v>29812</v>
      </c>
      <c r="P62" s="268">
        <v>80761</v>
      </c>
      <c r="Q62" s="268">
        <v>9419</v>
      </c>
      <c r="R62" s="268">
        <v>621</v>
      </c>
      <c r="S62" s="268">
        <v>3167</v>
      </c>
      <c r="T62" s="268">
        <v>16040</v>
      </c>
      <c r="U62" s="268">
        <v>32761</v>
      </c>
      <c r="V62" s="268">
        <v>26944</v>
      </c>
      <c r="W62" s="268">
        <v>50570</v>
      </c>
      <c r="X62" s="268">
        <v>129410</v>
      </c>
      <c r="Y62" s="281" t="s">
        <v>875</v>
      </c>
    </row>
    <row r="63" spans="1:25" x14ac:dyDescent="0.25">
      <c r="A63" s="281" t="s">
        <v>11</v>
      </c>
      <c r="B63" s="268">
        <v>2515</v>
      </c>
      <c r="C63" s="268">
        <v>18705</v>
      </c>
      <c r="D63" s="268">
        <v>18742</v>
      </c>
      <c r="E63" s="268">
        <v>537</v>
      </c>
      <c r="F63" s="268">
        <v>154</v>
      </c>
      <c r="G63" s="268">
        <v>9057</v>
      </c>
      <c r="H63" s="268">
        <v>17594</v>
      </c>
      <c r="I63" s="268">
        <v>10210</v>
      </c>
      <c r="J63" s="268">
        <v>1182</v>
      </c>
      <c r="K63" s="268">
        <v>2595</v>
      </c>
      <c r="L63" s="281" t="s">
        <v>876</v>
      </c>
      <c r="M63" s="281" t="s">
        <v>11</v>
      </c>
      <c r="N63" s="268">
        <v>3727</v>
      </c>
      <c r="O63" s="268">
        <v>9050</v>
      </c>
      <c r="P63" s="268">
        <v>23480</v>
      </c>
      <c r="Q63" s="268">
        <v>3678</v>
      </c>
      <c r="R63" s="268">
        <v>678</v>
      </c>
      <c r="S63" s="268">
        <v>3475</v>
      </c>
      <c r="T63" s="268">
        <v>10598</v>
      </c>
      <c r="U63" s="268">
        <v>10958</v>
      </c>
      <c r="V63" s="268">
        <v>9601</v>
      </c>
      <c r="W63" s="268">
        <v>6027</v>
      </c>
      <c r="X63" s="268">
        <v>40927</v>
      </c>
      <c r="Y63" s="281" t="s">
        <v>876</v>
      </c>
    </row>
    <row r="64" spans="1:25" x14ac:dyDescent="0.25">
      <c r="A64" s="281" t="s">
        <v>12</v>
      </c>
      <c r="B64" s="268">
        <v>161534</v>
      </c>
      <c r="C64" s="268">
        <v>184297</v>
      </c>
      <c r="D64" s="268">
        <v>181847</v>
      </c>
      <c r="E64" s="268">
        <v>37773</v>
      </c>
      <c r="F64" s="268">
        <v>58420</v>
      </c>
      <c r="G64" s="268">
        <v>197625</v>
      </c>
      <c r="H64" s="268">
        <v>284491</v>
      </c>
      <c r="I64" s="268">
        <v>491815</v>
      </c>
      <c r="J64" s="268">
        <v>186851</v>
      </c>
      <c r="K64" s="268">
        <v>156907</v>
      </c>
      <c r="L64" s="281" t="s">
        <v>877</v>
      </c>
      <c r="M64" s="281" t="s">
        <v>12</v>
      </c>
      <c r="N64" s="268">
        <v>112222</v>
      </c>
      <c r="O64" s="268">
        <v>203334</v>
      </c>
      <c r="P64" s="268">
        <v>508353</v>
      </c>
      <c r="Q64" s="268">
        <v>448411</v>
      </c>
      <c r="R64" s="268">
        <v>45454</v>
      </c>
      <c r="S64" s="268">
        <v>168654</v>
      </c>
      <c r="T64" s="268">
        <v>461398</v>
      </c>
      <c r="U64" s="268">
        <v>324506</v>
      </c>
      <c r="V64" s="268">
        <v>178206</v>
      </c>
      <c r="W64" s="268">
        <v>181491</v>
      </c>
      <c r="X64" s="268">
        <v>1286003</v>
      </c>
      <c r="Y64" s="281" t="s">
        <v>877</v>
      </c>
    </row>
    <row r="65" spans="1:25" x14ac:dyDescent="0.25">
      <c r="A65" s="281" t="s">
        <v>70</v>
      </c>
      <c r="B65" s="268">
        <v>161</v>
      </c>
      <c r="C65" s="268">
        <v>12</v>
      </c>
      <c r="D65" s="268">
        <v>7</v>
      </c>
      <c r="E65" s="268">
        <v>0</v>
      </c>
      <c r="F65" s="268">
        <v>1</v>
      </c>
      <c r="G65" s="268">
        <v>15380</v>
      </c>
      <c r="H65" s="268">
        <v>11856</v>
      </c>
      <c r="I65" s="268">
        <v>32117</v>
      </c>
      <c r="J65" s="268">
        <v>5631</v>
      </c>
      <c r="K65" s="268">
        <v>7609</v>
      </c>
      <c r="L65" s="281" t="s">
        <v>878</v>
      </c>
      <c r="M65" s="281" t="s">
        <v>70</v>
      </c>
      <c r="N65" s="268">
        <v>7721</v>
      </c>
      <c r="O65" s="268">
        <v>16366</v>
      </c>
      <c r="P65" s="268">
        <v>30798</v>
      </c>
      <c r="Q65" s="268">
        <v>15578</v>
      </c>
      <c r="R65" s="268">
        <v>2150</v>
      </c>
      <c r="S65" s="268">
        <v>3539</v>
      </c>
      <c r="T65" s="268">
        <v>10543</v>
      </c>
      <c r="U65" s="268">
        <v>12650</v>
      </c>
      <c r="V65" s="268">
        <v>10594</v>
      </c>
      <c r="W65" s="268">
        <v>35226</v>
      </c>
      <c r="X65" s="268">
        <v>73043</v>
      </c>
      <c r="Y65" s="281" t="s">
        <v>878</v>
      </c>
    </row>
    <row r="66" spans="1:25" x14ac:dyDescent="0.25">
      <c r="A66" s="281" t="s">
        <v>13</v>
      </c>
      <c r="B66" s="268">
        <v>52143</v>
      </c>
      <c r="C66" s="268">
        <v>636120</v>
      </c>
      <c r="D66" s="268">
        <v>217854</v>
      </c>
      <c r="E66" s="268">
        <v>7776</v>
      </c>
      <c r="F66" s="268">
        <v>1719</v>
      </c>
      <c r="G66" s="268">
        <v>151493</v>
      </c>
      <c r="H66" s="268">
        <v>401280</v>
      </c>
      <c r="I66" s="268">
        <v>324240</v>
      </c>
      <c r="J66" s="268">
        <v>27469</v>
      </c>
      <c r="K66" s="268">
        <v>20787</v>
      </c>
      <c r="L66" s="281" t="s">
        <v>879</v>
      </c>
      <c r="M66" s="281" t="s">
        <v>13</v>
      </c>
      <c r="N66" s="268">
        <v>25007</v>
      </c>
      <c r="O66" s="268">
        <v>81609</v>
      </c>
      <c r="P66" s="268">
        <v>530814</v>
      </c>
      <c r="Q66" s="268">
        <v>268454</v>
      </c>
      <c r="R66" s="268">
        <v>19044</v>
      </c>
      <c r="S66" s="268">
        <v>49560</v>
      </c>
      <c r="T66" s="268">
        <v>280024</v>
      </c>
      <c r="U66" s="268">
        <v>326539</v>
      </c>
      <c r="V66" s="268">
        <v>153896</v>
      </c>
      <c r="W66" s="268">
        <v>115145</v>
      </c>
      <c r="X66" s="268">
        <v>939232</v>
      </c>
      <c r="Y66" s="281" t="s">
        <v>879</v>
      </c>
    </row>
    <row r="67" spans="1:25" x14ac:dyDescent="0.25">
      <c r="A67" s="281" t="s">
        <v>14</v>
      </c>
      <c r="B67" s="268">
        <v>380950</v>
      </c>
      <c r="C67" s="268">
        <v>1108101</v>
      </c>
      <c r="D67" s="268">
        <v>689056</v>
      </c>
      <c r="E67" s="268">
        <v>69127</v>
      </c>
      <c r="F67" s="268">
        <v>35696</v>
      </c>
      <c r="G67" s="268">
        <v>141770</v>
      </c>
      <c r="H67" s="268">
        <v>451991</v>
      </c>
      <c r="I67" s="268">
        <v>1071312</v>
      </c>
      <c r="J67" s="268">
        <v>305102</v>
      </c>
      <c r="K67" s="268">
        <v>355694</v>
      </c>
      <c r="L67" s="281" t="s">
        <v>880</v>
      </c>
      <c r="M67" s="281" t="s">
        <v>14</v>
      </c>
      <c r="N67" s="268">
        <v>56207</v>
      </c>
      <c r="O67" s="268">
        <v>105667</v>
      </c>
      <c r="P67" s="268">
        <v>710888</v>
      </c>
      <c r="Q67" s="268">
        <v>1070661</v>
      </c>
      <c r="R67" s="268">
        <v>382090</v>
      </c>
      <c r="S67" s="268">
        <v>255332</v>
      </c>
      <c r="T67" s="268">
        <v>940011</v>
      </c>
      <c r="U67" s="268">
        <v>665553</v>
      </c>
      <c r="V67" s="268">
        <v>266851</v>
      </c>
      <c r="W67" s="268">
        <v>196932</v>
      </c>
      <c r="X67" s="268">
        <v>2358812</v>
      </c>
      <c r="Y67" s="281" t="s">
        <v>880</v>
      </c>
    </row>
    <row r="68" spans="1:25" x14ac:dyDescent="0.25">
      <c r="A68" s="281" t="s">
        <v>15</v>
      </c>
      <c r="B68" s="268">
        <v>18</v>
      </c>
      <c r="C68" s="268">
        <v>4</v>
      </c>
      <c r="D68" s="268">
        <v>0</v>
      </c>
      <c r="E68" s="268">
        <v>1</v>
      </c>
      <c r="F68" s="268">
        <v>0</v>
      </c>
      <c r="G68" s="268">
        <v>28</v>
      </c>
      <c r="H68" s="268">
        <v>24</v>
      </c>
      <c r="I68" s="268">
        <v>9</v>
      </c>
      <c r="J68" s="268">
        <v>24</v>
      </c>
      <c r="K68" s="268">
        <v>19</v>
      </c>
      <c r="L68" s="281" t="s">
        <v>881</v>
      </c>
      <c r="M68" s="281" t="s">
        <v>15</v>
      </c>
      <c r="N68" s="268">
        <v>17</v>
      </c>
      <c r="O68" s="268">
        <v>16</v>
      </c>
      <c r="P68" s="268">
        <v>65</v>
      </c>
      <c r="Q68" s="268">
        <v>6</v>
      </c>
      <c r="R68" s="268">
        <v>0</v>
      </c>
      <c r="S68" s="268">
        <v>0</v>
      </c>
      <c r="T68" s="268">
        <v>5</v>
      </c>
      <c r="U68" s="268">
        <v>7</v>
      </c>
      <c r="V68" s="268">
        <v>6</v>
      </c>
      <c r="W68" s="268">
        <v>86</v>
      </c>
      <c r="X68" s="268">
        <v>104</v>
      </c>
      <c r="Y68" s="281" t="s">
        <v>881</v>
      </c>
    </row>
    <row r="69" spans="1:25" x14ac:dyDescent="0.25">
      <c r="A69" s="281" t="s">
        <v>16</v>
      </c>
      <c r="B69" s="268">
        <v>20</v>
      </c>
      <c r="C69" s="268">
        <v>5</v>
      </c>
      <c r="D69" s="268">
        <v>15</v>
      </c>
      <c r="E69" s="268">
        <v>3</v>
      </c>
      <c r="F69" s="268">
        <v>0</v>
      </c>
      <c r="G69" s="268">
        <v>10573</v>
      </c>
      <c r="H69" s="268">
        <v>7001</v>
      </c>
      <c r="I69" s="268">
        <v>5325</v>
      </c>
      <c r="J69" s="268">
        <v>81</v>
      </c>
      <c r="K69" s="268">
        <v>63</v>
      </c>
      <c r="L69" s="281" t="s">
        <v>882</v>
      </c>
      <c r="M69" s="281" t="s">
        <v>16</v>
      </c>
      <c r="N69" s="268">
        <v>5780</v>
      </c>
      <c r="O69" s="268">
        <v>8229</v>
      </c>
      <c r="P69" s="268">
        <v>6625</v>
      </c>
      <c r="Q69" s="268">
        <v>2349</v>
      </c>
      <c r="R69" s="268">
        <v>46</v>
      </c>
      <c r="S69" s="268">
        <v>311</v>
      </c>
      <c r="T69" s="268">
        <v>787</v>
      </c>
      <c r="U69" s="268">
        <v>1996</v>
      </c>
      <c r="V69" s="268">
        <v>2167</v>
      </c>
      <c r="W69" s="268">
        <v>17773</v>
      </c>
      <c r="X69" s="268">
        <v>24646</v>
      </c>
      <c r="Y69" s="281" t="s">
        <v>882</v>
      </c>
    </row>
    <row r="70" spans="1:25" x14ac:dyDescent="0.25">
      <c r="A70" s="281" t="s">
        <v>17</v>
      </c>
      <c r="B70" s="268">
        <v>57</v>
      </c>
      <c r="C70" s="268">
        <v>702</v>
      </c>
      <c r="D70" s="268">
        <v>3879</v>
      </c>
      <c r="E70" s="268">
        <v>5</v>
      </c>
      <c r="F70" s="268">
        <v>1</v>
      </c>
      <c r="G70" s="268">
        <v>1455</v>
      </c>
      <c r="H70" s="268">
        <v>2897</v>
      </c>
      <c r="I70" s="268">
        <v>232</v>
      </c>
      <c r="J70" s="268">
        <v>30</v>
      </c>
      <c r="K70" s="268">
        <v>29</v>
      </c>
      <c r="L70" s="281" t="s">
        <v>883</v>
      </c>
      <c r="M70" s="281" t="s">
        <v>17</v>
      </c>
      <c r="N70" s="268">
        <v>26</v>
      </c>
      <c r="O70" s="268">
        <v>696</v>
      </c>
      <c r="P70" s="268">
        <v>3782</v>
      </c>
      <c r="Q70" s="268">
        <v>135</v>
      </c>
      <c r="R70" s="268">
        <v>0</v>
      </c>
      <c r="S70" s="268">
        <v>104</v>
      </c>
      <c r="T70" s="268">
        <v>1935</v>
      </c>
      <c r="U70" s="268">
        <v>2216</v>
      </c>
      <c r="V70" s="268">
        <v>171</v>
      </c>
      <c r="W70" s="268">
        <v>216</v>
      </c>
      <c r="X70" s="268">
        <v>4837</v>
      </c>
      <c r="Y70" s="281" t="s">
        <v>883</v>
      </c>
    </row>
    <row r="71" spans="1:25" x14ac:dyDescent="0.25">
      <c r="A71" s="281" t="s">
        <v>18</v>
      </c>
      <c r="B71" s="268">
        <v>0</v>
      </c>
      <c r="C71" s="268">
        <v>6</v>
      </c>
      <c r="D71" s="268">
        <v>566</v>
      </c>
      <c r="E71" s="268">
        <v>486</v>
      </c>
      <c r="F71" s="268">
        <v>0</v>
      </c>
      <c r="G71" s="268">
        <v>300</v>
      </c>
      <c r="H71" s="268">
        <v>212</v>
      </c>
      <c r="I71" s="268">
        <v>464</v>
      </c>
      <c r="J71" s="268">
        <v>68</v>
      </c>
      <c r="K71" s="268">
        <v>14</v>
      </c>
      <c r="L71" s="281" t="s">
        <v>884</v>
      </c>
      <c r="M71" s="281" t="s">
        <v>18</v>
      </c>
      <c r="N71" s="268">
        <v>24</v>
      </c>
      <c r="O71" s="268">
        <v>165</v>
      </c>
      <c r="P71" s="268">
        <v>696</v>
      </c>
      <c r="Q71" s="268">
        <v>172</v>
      </c>
      <c r="R71" s="268">
        <v>1</v>
      </c>
      <c r="S71" s="268">
        <v>9</v>
      </c>
      <c r="T71" s="268">
        <v>95</v>
      </c>
      <c r="U71" s="268">
        <v>294</v>
      </c>
      <c r="V71" s="268">
        <v>383</v>
      </c>
      <c r="W71" s="268">
        <v>277</v>
      </c>
      <c r="X71" s="268">
        <v>1058</v>
      </c>
      <c r="Y71" s="281" t="s">
        <v>884</v>
      </c>
    </row>
    <row r="72" spans="1:25" x14ac:dyDescent="0.25">
      <c r="A72" s="281" t="s">
        <v>19</v>
      </c>
      <c r="B72" s="268">
        <v>1822</v>
      </c>
      <c r="C72" s="268">
        <v>1191</v>
      </c>
      <c r="D72" s="268">
        <v>680</v>
      </c>
      <c r="E72" s="268">
        <v>5</v>
      </c>
      <c r="F72" s="268">
        <v>4</v>
      </c>
      <c r="G72" s="268">
        <v>157883</v>
      </c>
      <c r="H72" s="268">
        <v>125032</v>
      </c>
      <c r="I72" s="268">
        <v>97417</v>
      </c>
      <c r="J72" s="268">
        <v>14943</v>
      </c>
      <c r="K72" s="268">
        <v>11957</v>
      </c>
      <c r="L72" s="281" t="s">
        <v>885</v>
      </c>
      <c r="M72" s="281" t="s">
        <v>19</v>
      </c>
      <c r="N72" s="268">
        <v>36020</v>
      </c>
      <c r="O72" s="268">
        <v>109313</v>
      </c>
      <c r="P72" s="268">
        <v>188730</v>
      </c>
      <c r="Q72" s="268">
        <v>56129</v>
      </c>
      <c r="R72" s="268">
        <v>16786</v>
      </c>
      <c r="S72" s="268">
        <v>80410</v>
      </c>
      <c r="T72" s="268">
        <v>166312</v>
      </c>
      <c r="U72" s="268">
        <v>107529</v>
      </c>
      <c r="V72" s="268">
        <v>33636</v>
      </c>
      <c r="W72" s="268">
        <v>19422</v>
      </c>
      <c r="X72" s="268">
        <v>408915</v>
      </c>
      <c r="Y72" s="281" t="s">
        <v>885</v>
      </c>
    </row>
    <row r="73" spans="1:25" x14ac:dyDescent="0.25">
      <c r="A73" s="281" t="s">
        <v>20</v>
      </c>
      <c r="B73" s="268">
        <v>25475</v>
      </c>
      <c r="C73" s="268">
        <v>1032</v>
      </c>
      <c r="D73" s="268">
        <v>1613</v>
      </c>
      <c r="E73" s="268">
        <v>499</v>
      </c>
      <c r="F73" s="268">
        <v>549</v>
      </c>
      <c r="G73" s="268">
        <v>90464</v>
      </c>
      <c r="H73" s="268">
        <v>176428</v>
      </c>
      <c r="I73" s="268">
        <v>182279</v>
      </c>
      <c r="J73" s="268">
        <v>31155</v>
      </c>
      <c r="K73" s="268">
        <v>7771</v>
      </c>
      <c r="L73" s="281" t="s">
        <v>886</v>
      </c>
      <c r="M73" s="281" t="s">
        <v>20</v>
      </c>
      <c r="N73" s="268">
        <v>25319</v>
      </c>
      <c r="O73" s="268">
        <v>100250</v>
      </c>
      <c r="P73" s="268">
        <v>234340</v>
      </c>
      <c r="Q73" s="268">
        <v>104094</v>
      </c>
      <c r="R73" s="268">
        <v>23745</v>
      </c>
      <c r="S73" s="268">
        <v>4046</v>
      </c>
      <c r="T73" s="268">
        <v>433556</v>
      </c>
      <c r="U73" s="268">
        <v>39981</v>
      </c>
      <c r="V73" s="268">
        <v>3177</v>
      </c>
      <c r="W73" s="268">
        <v>7093</v>
      </c>
      <c r="X73" s="268">
        <v>489140</v>
      </c>
      <c r="Y73" s="281" t="s">
        <v>886</v>
      </c>
    </row>
    <row r="74" spans="1:25" x14ac:dyDescent="0.25">
      <c r="A74" s="281" t="s">
        <v>21</v>
      </c>
      <c r="B74" s="268">
        <v>0</v>
      </c>
      <c r="C74" s="268">
        <v>0</v>
      </c>
      <c r="D74" s="268">
        <v>0</v>
      </c>
      <c r="E74" s="268">
        <v>0</v>
      </c>
      <c r="F74" s="268">
        <v>0</v>
      </c>
      <c r="G74" s="268">
        <v>0</v>
      </c>
      <c r="H74" s="268">
        <v>0</v>
      </c>
      <c r="I74" s="268">
        <v>2</v>
      </c>
      <c r="J74" s="268">
        <v>0</v>
      </c>
      <c r="K74" s="268">
        <v>0</v>
      </c>
      <c r="L74" s="281" t="s">
        <v>887</v>
      </c>
      <c r="M74" s="281" t="s">
        <v>21</v>
      </c>
      <c r="N74" s="268">
        <v>0</v>
      </c>
      <c r="O74" s="268">
        <v>0</v>
      </c>
      <c r="P74" s="268">
        <v>2</v>
      </c>
      <c r="Q74" s="268">
        <v>0</v>
      </c>
      <c r="R74" s="268">
        <v>0</v>
      </c>
      <c r="S74" s="268">
        <v>0</v>
      </c>
      <c r="T74" s="268">
        <v>2</v>
      </c>
      <c r="U74" s="268">
        <v>0</v>
      </c>
      <c r="V74" s="268">
        <v>0</v>
      </c>
      <c r="W74" s="268">
        <v>0</v>
      </c>
      <c r="X74" s="268">
        <v>2</v>
      </c>
      <c r="Y74" s="281" t="s">
        <v>887</v>
      </c>
    </row>
    <row r="75" spans="1:25" x14ac:dyDescent="0.25">
      <c r="A75" s="281" t="s">
        <v>22</v>
      </c>
      <c r="B75" s="268">
        <v>255</v>
      </c>
      <c r="C75" s="268">
        <v>1280</v>
      </c>
      <c r="D75" s="268">
        <v>413</v>
      </c>
      <c r="E75" s="268">
        <v>1</v>
      </c>
      <c r="F75" s="268">
        <v>0</v>
      </c>
      <c r="G75" s="268">
        <v>15</v>
      </c>
      <c r="H75" s="268">
        <v>216</v>
      </c>
      <c r="I75" s="268">
        <v>959</v>
      </c>
      <c r="J75" s="268">
        <v>656</v>
      </c>
      <c r="K75" s="268">
        <v>100</v>
      </c>
      <c r="L75" s="281" t="s">
        <v>888</v>
      </c>
      <c r="M75" s="281" t="s">
        <v>22</v>
      </c>
      <c r="N75" s="268">
        <v>34</v>
      </c>
      <c r="O75" s="268">
        <v>146</v>
      </c>
      <c r="P75" s="268">
        <v>1225</v>
      </c>
      <c r="Q75" s="268">
        <v>474</v>
      </c>
      <c r="R75" s="268">
        <v>65</v>
      </c>
      <c r="S75" s="268">
        <v>2</v>
      </c>
      <c r="T75" s="268">
        <v>153</v>
      </c>
      <c r="U75" s="268">
        <v>164</v>
      </c>
      <c r="V75" s="268">
        <v>177</v>
      </c>
      <c r="W75" s="268">
        <v>1452</v>
      </c>
      <c r="X75" s="268">
        <v>1975</v>
      </c>
      <c r="Y75" s="281" t="s">
        <v>888</v>
      </c>
    </row>
    <row r="76" spans="1:25" x14ac:dyDescent="0.25">
      <c r="A76" s="281" t="s">
        <v>23</v>
      </c>
      <c r="B76" s="268">
        <v>345646</v>
      </c>
      <c r="C76" s="268">
        <v>829689</v>
      </c>
      <c r="D76" s="268">
        <v>32743</v>
      </c>
      <c r="E76" s="268">
        <v>218</v>
      </c>
      <c r="F76" s="268">
        <v>763</v>
      </c>
      <c r="G76" s="268">
        <v>159914</v>
      </c>
      <c r="H76" s="268">
        <v>325384</v>
      </c>
      <c r="I76" s="268">
        <v>389070</v>
      </c>
      <c r="J76" s="268">
        <v>147103</v>
      </c>
      <c r="K76" s="268">
        <v>187451</v>
      </c>
      <c r="L76" s="281" t="s">
        <v>889</v>
      </c>
      <c r="M76" s="281" t="s">
        <v>23</v>
      </c>
      <c r="N76" s="268">
        <v>31665</v>
      </c>
      <c r="O76" s="268">
        <v>127683</v>
      </c>
      <c r="P76" s="268">
        <v>599021</v>
      </c>
      <c r="Q76" s="268">
        <v>315528</v>
      </c>
      <c r="R76" s="268">
        <v>134961</v>
      </c>
      <c r="S76" s="268">
        <v>292834</v>
      </c>
      <c r="T76" s="268">
        <v>692850</v>
      </c>
      <c r="U76" s="268">
        <v>182376</v>
      </c>
      <c r="V76" s="268">
        <v>28495</v>
      </c>
      <c r="W76" s="268">
        <v>12098</v>
      </c>
      <c r="X76" s="268">
        <v>1220445</v>
      </c>
      <c r="Y76" s="281" t="s">
        <v>889</v>
      </c>
    </row>
    <row r="77" spans="1:25" x14ac:dyDescent="0.25">
      <c r="A77" s="281" t="s">
        <v>24</v>
      </c>
      <c r="B77" s="268">
        <v>165926</v>
      </c>
      <c r="C77" s="268">
        <v>461603</v>
      </c>
      <c r="D77" s="268">
        <v>134430</v>
      </c>
      <c r="E77" s="268">
        <v>11274</v>
      </c>
      <c r="F77" s="268">
        <v>3121</v>
      </c>
      <c r="G77" s="268">
        <v>47112</v>
      </c>
      <c r="H77" s="268">
        <v>104340</v>
      </c>
      <c r="I77" s="268">
        <v>319490</v>
      </c>
      <c r="J77" s="268">
        <v>144391</v>
      </c>
      <c r="K77" s="268">
        <v>161066</v>
      </c>
      <c r="L77" s="281" t="s">
        <v>890</v>
      </c>
      <c r="M77" s="281" t="s">
        <v>24</v>
      </c>
      <c r="N77" s="268">
        <v>60214</v>
      </c>
      <c r="O77" s="268">
        <v>116556</v>
      </c>
      <c r="P77" s="268">
        <v>300427</v>
      </c>
      <c r="Q77" s="268">
        <v>259299</v>
      </c>
      <c r="R77" s="268">
        <v>39481</v>
      </c>
      <c r="S77" s="268">
        <v>80223</v>
      </c>
      <c r="T77" s="268">
        <v>344312</v>
      </c>
      <c r="U77" s="268">
        <v>149739</v>
      </c>
      <c r="V77" s="268">
        <v>116445</v>
      </c>
      <c r="W77" s="268">
        <v>75430</v>
      </c>
      <c r="X77" s="268">
        <v>783640</v>
      </c>
      <c r="Y77" s="281" t="s">
        <v>890</v>
      </c>
    </row>
    <row r="78" spans="1:25" x14ac:dyDescent="0.25">
      <c r="A78" s="281" t="s">
        <v>25</v>
      </c>
      <c r="B78" s="268">
        <v>1420</v>
      </c>
      <c r="C78" s="268">
        <v>12196</v>
      </c>
      <c r="D78" s="268">
        <v>9759</v>
      </c>
      <c r="E78" s="268">
        <v>1232</v>
      </c>
      <c r="F78" s="268">
        <v>23</v>
      </c>
      <c r="G78" s="268">
        <v>1669</v>
      </c>
      <c r="H78" s="268">
        <v>9272</v>
      </c>
      <c r="I78" s="268">
        <v>11225</v>
      </c>
      <c r="J78" s="268">
        <v>2400</v>
      </c>
      <c r="K78" s="268">
        <v>502</v>
      </c>
      <c r="L78" s="281" t="s">
        <v>891</v>
      </c>
      <c r="M78" s="281" t="s">
        <v>25</v>
      </c>
      <c r="N78" s="268">
        <v>3304</v>
      </c>
      <c r="O78" s="268">
        <v>13354</v>
      </c>
      <c r="P78" s="268">
        <v>7261</v>
      </c>
      <c r="Q78" s="268">
        <v>1129</v>
      </c>
      <c r="R78" s="268">
        <v>12</v>
      </c>
      <c r="S78" s="268">
        <v>3737</v>
      </c>
      <c r="T78" s="268">
        <v>6594</v>
      </c>
      <c r="U78" s="268">
        <v>11416</v>
      </c>
      <c r="V78" s="268">
        <v>2458</v>
      </c>
      <c r="W78" s="268">
        <v>876</v>
      </c>
      <c r="X78" s="268">
        <v>25426</v>
      </c>
      <c r="Y78" s="281" t="s">
        <v>891</v>
      </c>
    </row>
    <row r="79" spans="1:25" x14ac:dyDescent="0.25">
      <c r="A79" s="281" t="s">
        <v>26</v>
      </c>
      <c r="B79" s="268">
        <v>3497769</v>
      </c>
      <c r="C79" s="268">
        <v>298268</v>
      </c>
      <c r="D79" s="268">
        <v>64670</v>
      </c>
      <c r="E79" s="268">
        <v>1977</v>
      </c>
      <c r="F79" s="268">
        <v>4931</v>
      </c>
      <c r="G79" s="268">
        <v>1089579</v>
      </c>
      <c r="H79" s="268">
        <v>2308827</v>
      </c>
      <c r="I79" s="268">
        <v>415640</v>
      </c>
      <c r="J79" s="268">
        <v>60993</v>
      </c>
      <c r="K79" s="268">
        <v>70900</v>
      </c>
      <c r="L79" s="281" t="s">
        <v>892</v>
      </c>
      <c r="M79" s="281" t="s">
        <v>26</v>
      </c>
      <c r="N79" s="268">
        <v>250620</v>
      </c>
      <c r="O79" s="268">
        <v>682902</v>
      </c>
      <c r="P79" s="268">
        <v>2881331</v>
      </c>
      <c r="Q79" s="268">
        <v>119567</v>
      </c>
      <c r="R79" s="268">
        <v>9523</v>
      </c>
      <c r="S79" s="268">
        <v>685577</v>
      </c>
      <c r="T79" s="268">
        <v>2823879</v>
      </c>
      <c r="U79" s="268">
        <v>365731</v>
      </c>
      <c r="V79" s="268">
        <v>32421</v>
      </c>
      <c r="W79" s="268">
        <v>38042</v>
      </c>
      <c r="X79" s="268">
        <v>3978201</v>
      </c>
      <c r="Y79" s="281" t="s">
        <v>892</v>
      </c>
    </row>
    <row r="80" spans="1:25" x14ac:dyDescent="0.25">
      <c r="A80" s="281" t="s">
        <v>27</v>
      </c>
      <c r="B80" s="268">
        <v>2916</v>
      </c>
      <c r="C80" s="268">
        <v>59</v>
      </c>
      <c r="D80" s="268">
        <v>343</v>
      </c>
      <c r="E80" s="268">
        <v>38</v>
      </c>
      <c r="F80" s="268">
        <v>9</v>
      </c>
      <c r="G80" s="268">
        <v>18731</v>
      </c>
      <c r="H80" s="268">
        <v>21087</v>
      </c>
      <c r="I80" s="268">
        <v>54619</v>
      </c>
      <c r="J80" s="268">
        <v>29975</v>
      </c>
      <c r="K80" s="268">
        <v>13898</v>
      </c>
      <c r="L80" s="281" t="s">
        <v>893</v>
      </c>
      <c r="M80" s="281" t="s">
        <v>27</v>
      </c>
      <c r="N80" s="268">
        <v>5126</v>
      </c>
      <c r="O80" s="268">
        <v>27611</v>
      </c>
      <c r="P80" s="268">
        <v>81614</v>
      </c>
      <c r="Q80" s="268">
        <v>20085</v>
      </c>
      <c r="R80" s="268">
        <v>3958</v>
      </c>
      <c r="S80" s="268">
        <v>8640</v>
      </c>
      <c r="T80" s="268">
        <v>44725</v>
      </c>
      <c r="U80" s="268">
        <v>47541</v>
      </c>
      <c r="V80" s="268">
        <v>17671</v>
      </c>
      <c r="W80" s="268">
        <v>18548</v>
      </c>
      <c r="X80" s="268">
        <v>138171</v>
      </c>
      <c r="Y80" s="281" t="s">
        <v>893</v>
      </c>
    </row>
    <row r="81" spans="1:26" x14ac:dyDescent="0.25">
      <c r="A81" s="281" t="s">
        <v>28</v>
      </c>
      <c r="B81" s="268">
        <v>3</v>
      </c>
      <c r="C81" s="268">
        <v>7</v>
      </c>
      <c r="D81" s="268">
        <v>5</v>
      </c>
      <c r="E81" s="268">
        <v>0</v>
      </c>
      <c r="F81" s="268">
        <v>0</v>
      </c>
      <c r="G81" s="268">
        <v>0</v>
      </c>
      <c r="H81" s="268">
        <v>3</v>
      </c>
      <c r="I81" s="268">
        <v>7</v>
      </c>
      <c r="J81" s="268">
        <v>2</v>
      </c>
      <c r="K81" s="268">
        <v>3</v>
      </c>
      <c r="L81" s="281" t="s">
        <v>894</v>
      </c>
      <c r="M81" s="281" t="s">
        <v>28</v>
      </c>
      <c r="N81" s="268">
        <v>1</v>
      </c>
      <c r="O81" s="268">
        <v>3</v>
      </c>
      <c r="P81" s="268">
        <v>2</v>
      </c>
      <c r="Q81" s="268">
        <v>7</v>
      </c>
      <c r="R81" s="268">
        <v>2</v>
      </c>
      <c r="S81" s="268">
        <v>0</v>
      </c>
      <c r="T81" s="268">
        <v>6</v>
      </c>
      <c r="U81" s="268">
        <v>7</v>
      </c>
      <c r="V81" s="268">
        <v>1</v>
      </c>
      <c r="W81" s="268">
        <v>1</v>
      </c>
      <c r="X81" s="268">
        <v>15</v>
      </c>
      <c r="Y81" s="281" t="s">
        <v>894</v>
      </c>
    </row>
    <row r="82" spans="1:26" ht="30" x14ac:dyDescent="0.25">
      <c r="A82" s="299" t="s">
        <v>1510</v>
      </c>
      <c r="B82" s="268">
        <v>610</v>
      </c>
      <c r="C82" s="268">
        <v>1657</v>
      </c>
      <c r="D82" s="268">
        <v>16</v>
      </c>
      <c r="E82" s="268">
        <v>2</v>
      </c>
      <c r="F82" s="268">
        <v>3</v>
      </c>
      <c r="G82" s="268">
        <v>1935</v>
      </c>
      <c r="H82" s="268">
        <v>303</v>
      </c>
      <c r="I82" s="268">
        <v>44</v>
      </c>
      <c r="J82" s="268">
        <v>1</v>
      </c>
      <c r="K82" s="268">
        <v>5</v>
      </c>
      <c r="L82" s="281" t="s">
        <v>895</v>
      </c>
      <c r="M82" s="299" t="s">
        <v>1510</v>
      </c>
      <c r="N82" s="268">
        <v>1659</v>
      </c>
      <c r="O82" s="268">
        <v>535</v>
      </c>
      <c r="P82" s="268">
        <v>90</v>
      </c>
      <c r="Q82" s="268">
        <v>3</v>
      </c>
      <c r="R82" s="268">
        <v>1</v>
      </c>
      <c r="S82" s="268">
        <v>918</v>
      </c>
      <c r="T82" s="268">
        <v>1100</v>
      </c>
      <c r="U82" s="268">
        <v>144</v>
      </c>
      <c r="V82" s="268">
        <v>1</v>
      </c>
      <c r="W82" s="268">
        <v>130</v>
      </c>
      <c r="X82" s="268">
        <v>2336</v>
      </c>
      <c r="Y82" s="281" t="s">
        <v>895</v>
      </c>
    </row>
    <row r="83" spans="1:26" x14ac:dyDescent="0.25">
      <c r="A83" s="281" t="s">
        <v>846</v>
      </c>
      <c r="B83" s="268">
        <v>26</v>
      </c>
      <c r="C83" s="268">
        <v>48</v>
      </c>
      <c r="D83" s="268">
        <v>1</v>
      </c>
      <c r="E83" s="268">
        <v>0</v>
      </c>
      <c r="F83" s="268">
        <v>0</v>
      </c>
      <c r="G83" s="268">
        <v>217</v>
      </c>
      <c r="H83" s="268">
        <v>14</v>
      </c>
      <c r="I83" s="268">
        <v>57</v>
      </c>
      <c r="J83" s="268">
        <v>4</v>
      </c>
      <c r="K83" s="268">
        <v>0</v>
      </c>
      <c r="L83" s="282" t="s">
        <v>899</v>
      </c>
      <c r="M83" s="281" t="s">
        <v>846</v>
      </c>
      <c r="N83" s="268">
        <v>33</v>
      </c>
      <c r="O83" s="268">
        <v>48</v>
      </c>
      <c r="P83" s="268">
        <v>151</v>
      </c>
      <c r="Q83" s="268">
        <v>56</v>
      </c>
      <c r="R83" s="268">
        <v>4</v>
      </c>
      <c r="S83" s="268">
        <v>7</v>
      </c>
      <c r="T83" s="268">
        <v>75</v>
      </c>
      <c r="U83" s="268">
        <v>139</v>
      </c>
      <c r="V83" s="268">
        <v>56</v>
      </c>
      <c r="W83" s="268">
        <v>15</v>
      </c>
      <c r="X83" s="268">
        <v>290</v>
      </c>
      <c r="Y83" s="282" t="s">
        <v>899</v>
      </c>
      <c r="Z83" s="300"/>
    </row>
    <row r="84" spans="1:26" ht="30" x14ac:dyDescent="0.25">
      <c r="A84" s="281" t="s">
        <v>496</v>
      </c>
      <c r="B84" s="268">
        <v>169</v>
      </c>
      <c r="C84" s="268">
        <v>1383</v>
      </c>
      <c r="D84" s="268">
        <v>586</v>
      </c>
      <c r="E84" s="268">
        <v>0</v>
      </c>
      <c r="F84" s="268">
        <v>1</v>
      </c>
      <c r="G84" s="268">
        <v>3</v>
      </c>
      <c r="H84" s="268">
        <v>1458</v>
      </c>
      <c r="I84" s="268">
        <v>411</v>
      </c>
      <c r="J84" s="268">
        <v>106</v>
      </c>
      <c r="K84" s="268">
        <v>161</v>
      </c>
      <c r="L84" s="281" t="s">
        <v>896</v>
      </c>
      <c r="M84" s="281" t="s">
        <v>496</v>
      </c>
      <c r="N84" s="268">
        <v>1</v>
      </c>
      <c r="O84" s="268">
        <v>20</v>
      </c>
      <c r="P84" s="268">
        <v>407</v>
      </c>
      <c r="Q84" s="268">
        <v>942</v>
      </c>
      <c r="R84" s="268">
        <v>769</v>
      </c>
      <c r="S84" s="268">
        <v>32</v>
      </c>
      <c r="T84" s="268">
        <v>626</v>
      </c>
      <c r="U84" s="268">
        <v>1076</v>
      </c>
      <c r="V84" s="268">
        <v>357</v>
      </c>
      <c r="W84" s="268">
        <v>48</v>
      </c>
      <c r="X84" s="268">
        <v>2139</v>
      </c>
      <c r="Y84" s="281" t="s">
        <v>896</v>
      </c>
    </row>
    <row r="85" spans="1:26" x14ac:dyDescent="0.25">
      <c r="A85" s="281" t="s">
        <v>31</v>
      </c>
      <c r="B85" s="268">
        <v>2481</v>
      </c>
      <c r="C85" s="268">
        <v>784</v>
      </c>
      <c r="D85" s="268">
        <v>22</v>
      </c>
      <c r="E85" s="268">
        <v>0</v>
      </c>
      <c r="F85" s="268">
        <v>1</v>
      </c>
      <c r="G85" s="268">
        <v>1947</v>
      </c>
      <c r="H85" s="268">
        <v>434</v>
      </c>
      <c r="I85" s="268">
        <v>756</v>
      </c>
      <c r="J85" s="268">
        <v>125</v>
      </c>
      <c r="K85" s="268">
        <v>27</v>
      </c>
      <c r="L85" s="281" t="s">
        <v>897</v>
      </c>
      <c r="M85" s="281" t="s">
        <v>31</v>
      </c>
      <c r="N85" s="268">
        <v>143</v>
      </c>
      <c r="O85" s="268">
        <v>607</v>
      </c>
      <c r="P85" s="268">
        <v>1326</v>
      </c>
      <c r="Q85" s="268">
        <v>921</v>
      </c>
      <c r="R85" s="268">
        <v>292</v>
      </c>
      <c r="S85" s="268">
        <v>0</v>
      </c>
      <c r="T85" s="268">
        <v>0</v>
      </c>
      <c r="U85" s="268">
        <v>1</v>
      </c>
      <c r="V85" s="268">
        <v>0</v>
      </c>
      <c r="W85" s="268">
        <v>1</v>
      </c>
      <c r="X85" s="268">
        <v>3456</v>
      </c>
      <c r="Y85" s="281" t="s">
        <v>897</v>
      </c>
    </row>
    <row r="86" spans="1:26" x14ac:dyDescent="0.25">
      <c r="A86" s="275" t="s">
        <v>247</v>
      </c>
      <c r="B86" s="274">
        <f>SUM(B52:B85)</f>
        <v>5331304</v>
      </c>
      <c r="C86" s="274">
        <f t="shared" ref="C86:J86" si="1">SUM(C52:C85)</f>
        <v>5707923</v>
      </c>
      <c r="D86" s="274">
        <f t="shared" si="1"/>
        <v>2347894</v>
      </c>
      <c r="E86" s="274">
        <f t="shared" si="1"/>
        <v>236250</v>
      </c>
      <c r="F86" s="274">
        <f t="shared" si="1"/>
        <v>129727</v>
      </c>
      <c r="G86" s="274">
        <f t="shared" si="1"/>
        <v>2569475</v>
      </c>
      <c r="H86" s="274">
        <f t="shared" si="1"/>
        <v>4942979</v>
      </c>
      <c r="I86" s="274">
        <f t="shared" si="1"/>
        <v>5176970</v>
      </c>
      <c r="J86" s="274">
        <f t="shared" si="1"/>
        <v>2178315</v>
      </c>
      <c r="K86" s="274">
        <f>SUM(K52:K85)</f>
        <v>1120240</v>
      </c>
      <c r="L86" s="275" t="s">
        <v>898</v>
      </c>
      <c r="M86" s="275" t="s">
        <v>247</v>
      </c>
      <c r="N86" s="274">
        <f>SUM(N52:N85)</f>
        <v>768050</v>
      </c>
      <c r="O86" s="274">
        <f t="shared" ref="O86:X86" si="2">SUM(O52:O85)</f>
        <v>2124790</v>
      </c>
      <c r="P86" s="274">
        <f t="shared" si="2"/>
        <v>8004867</v>
      </c>
      <c r="Q86" s="274">
        <f t="shared" si="2"/>
        <v>4340167</v>
      </c>
      <c r="R86" s="274">
        <f t="shared" si="2"/>
        <v>746731</v>
      </c>
      <c r="S86" s="274">
        <f t="shared" si="2"/>
        <v>2089611</v>
      </c>
      <c r="T86" s="274">
        <f t="shared" si="2"/>
        <v>7881945</v>
      </c>
      <c r="U86" s="274">
        <f t="shared" si="2"/>
        <v>3351884</v>
      </c>
      <c r="V86" s="274">
        <f t="shared" si="2"/>
        <v>1380883</v>
      </c>
      <c r="W86" s="274">
        <f t="shared" si="2"/>
        <v>1263245</v>
      </c>
      <c r="X86" s="274">
        <f t="shared" si="2"/>
        <v>16103760</v>
      </c>
      <c r="Y86" s="275" t="s">
        <v>898</v>
      </c>
    </row>
    <row r="87" spans="1:26" x14ac:dyDescent="0.25">
      <c r="A87" s="404" t="s">
        <v>843</v>
      </c>
      <c r="B87" s="404"/>
      <c r="C87" s="404"/>
      <c r="D87" s="404"/>
      <c r="E87" s="404"/>
      <c r="F87" s="404"/>
      <c r="G87" s="404"/>
      <c r="H87" s="404"/>
      <c r="I87" s="404"/>
      <c r="J87" s="404"/>
      <c r="K87" s="404"/>
      <c r="L87" s="295"/>
      <c r="M87" s="290" t="s">
        <v>843</v>
      </c>
      <c r="Y87" s="295"/>
    </row>
    <row r="88" spans="1:26" x14ac:dyDescent="0.25">
      <c r="A88" s="296" t="s">
        <v>844</v>
      </c>
      <c r="B88" s="262"/>
      <c r="C88" s="262"/>
      <c r="D88" s="262"/>
      <c r="E88" s="262"/>
      <c r="F88" s="262"/>
      <c r="G88" s="262"/>
      <c r="H88" s="262"/>
      <c r="I88" s="262"/>
      <c r="J88" s="262"/>
      <c r="K88" s="262"/>
      <c r="L88" s="262"/>
      <c r="M88" s="296" t="s">
        <v>844</v>
      </c>
      <c r="N88" s="296" t="s">
        <v>844</v>
      </c>
      <c r="Y88" s="262"/>
    </row>
    <row r="89" spans="1:26" x14ac:dyDescent="0.25">
      <c r="B89" s="404"/>
      <c r="C89" s="404"/>
      <c r="D89" s="404"/>
      <c r="E89" s="404"/>
      <c r="F89" s="404"/>
      <c r="G89" s="404"/>
      <c r="H89" s="404"/>
      <c r="I89" s="404"/>
      <c r="J89" s="404"/>
      <c r="K89" s="404"/>
      <c r="L89" s="295"/>
      <c r="N89" s="404"/>
      <c r="O89" s="404"/>
      <c r="P89" s="404"/>
      <c r="Q89" s="404"/>
      <c r="R89" s="404"/>
      <c r="S89" s="404"/>
      <c r="T89" s="404"/>
      <c r="U89" s="404"/>
      <c r="V89" s="404"/>
      <c r="W89" s="404"/>
      <c r="X89" s="404"/>
      <c r="Y89" s="295"/>
    </row>
    <row r="90" spans="1:26" x14ac:dyDescent="0.25">
      <c r="B90" s="404"/>
      <c r="C90" s="404"/>
      <c r="D90" s="404"/>
      <c r="E90" s="404"/>
      <c r="F90" s="404"/>
      <c r="G90" s="404"/>
      <c r="H90" s="404"/>
      <c r="I90" s="404"/>
      <c r="J90" s="404"/>
      <c r="K90" s="404"/>
      <c r="L90" s="295"/>
      <c r="N90" s="404"/>
      <c r="O90" s="404"/>
      <c r="P90" s="404"/>
      <c r="Q90" s="404"/>
      <c r="R90" s="404"/>
      <c r="S90" s="404"/>
      <c r="T90" s="404"/>
      <c r="U90" s="404"/>
      <c r="V90" s="404"/>
      <c r="W90" s="404"/>
      <c r="X90" s="404"/>
      <c r="Y90" s="295"/>
    </row>
    <row r="92" spans="1:26" ht="16.5" customHeight="1" x14ac:dyDescent="0.25"/>
    <row r="93" spans="1:26" x14ac:dyDescent="0.25">
      <c r="A93" s="301"/>
      <c r="M93" s="301"/>
    </row>
    <row r="94" spans="1:26" x14ac:dyDescent="0.25">
      <c r="A94" s="266"/>
      <c r="M94" s="266"/>
    </row>
    <row r="95" spans="1:26" x14ac:dyDescent="0.25">
      <c r="A95" s="266"/>
      <c r="M95" s="266"/>
    </row>
    <row r="96" spans="1:26" x14ac:dyDescent="0.25">
      <c r="A96" s="295"/>
      <c r="M96" s="295"/>
    </row>
    <row r="97" spans="1:18" x14ac:dyDescent="0.25">
      <c r="A97" s="295"/>
      <c r="M97" s="295"/>
    </row>
    <row r="98" spans="1:18" ht="60" customHeight="1" x14ac:dyDescent="0.25">
      <c r="A98" s="295"/>
      <c r="M98" s="295"/>
      <c r="O98" s="302"/>
      <c r="P98" s="302"/>
    </row>
    <row r="99" spans="1:18" x14ac:dyDescent="0.25">
      <c r="A99" s="295"/>
      <c r="M99" s="295"/>
      <c r="R99" s="303"/>
    </row>
    <row r="100" spans="1:18" x14ac:dyDescent="0.25">
      <c r="A100" s="295"/>
      <c r="M100" s="295"/>
    </row>
    <row r="101" spans="1:18" x14ac:dyDescent="0.25">
      <c r="A101" s="295"/>
      <c r="M101" s="295"/>
    </row>
    <row r="102" spans="1:18" x14ac:dyDescent="0.25">
      <c r="A102" s="295"/>
      <c r="M102" s="295"/>
    </row>
    <row r="103" spans="1:18" x14ac:dyDescent="0.25">
      <c r="A103" s="295"/>
      <c r="M103" s="295"/>
    </row>
    <row r="104" spans="1:18" x14ac:dyDescent="0.25">
      <c r="A104" s="295"/>
      <c r="M104" s="295"/>
    </row>
    <row r="105" spans="1:18" x14ac:dyDescent="0.25">
      <c r="A105" s="295"/>
      <c r="M105" s="295"/>
    </row>
    <row r="106" spans="1:18" x14ac:dyDescent="0.25">
      <c r="A106" s="295"/>
      <c r="M106" s="295"/>
    </row>
    <row r="107" spans="1:18" x14ac:dyDescent="0.25">
      <c r="A107" s="295"/>
      <c r="M107" s="295"/>
    </row>
    <row r="108" spans="1:18" x14ac:dyDescent="0.25">
      <c r="A108" s="295"/>
      <c r="M108" s="295"/>
    </row>
    <row r="109" spans="1:18" x14ac:dyDescent="0.25">
      <c r="A109" s="295"/>
      <c r="M109" s="295"/>
    </row>
    <row r="110" spans="1:18" x14ac:dyDescent="0.25">
      <c r="A110" s="295"/>
      <c r="M110" s="295"/>
    </row>
    <row r="111" spans="1:18" x14ac:dyDescent="0.25">
      <c r="A111" s="295"/>
      <c r="M111" s="295"/>
    </row>
    <row r="112" spans="1:18" x14ac:dyDescent="0.25">
      <c r="A112" s="295"/>
      <c r="M112" s="295"/>
    </row>
    <row r="113" spans="1:13" x14ac:dyDescent="0.25">
      <c r="A113" s="295"/>
      <c r="M113" s="295"/>
    </row>
    <row r="114" spans="1:13" x14ac:dyDescent="0.25">
      <c r="A114" s="295"/>
      <c r="M114" s="295"/>
    </row>
    <row r="115" spans="1:13" x14ac:dyDescent="0.25">
      <c r="A115" s="295"/>
      <c r="M115" s="295"/>
    </row>
    <row r="116" spans="1:13" x14ac:dyDescent="0.25">
      <c r="A116" s="295"/>
      <c r="M116" s="295"/>
    </row>
    <row r="117" spans="1:13" x14ac:dyDescent="0.25">
      <c r="A117" s="295"/>
      <c r="M117" s="295"/>
    </row>
    <row r="118" spans="1:13" x14ac:dyDescent="0.25">
      <c r="A118" s="295"/>
      <c r="M118" s="295"/>
    </row>
    <row r="119" spans="1:13" x14ac:dyDescent="0.25">
      <c r="A119" s="295"/>
      <c r="M119" s="295"/>
    </row>
    <row r="120" spans="1:13" x14ac:dyDescent="0.25">
      <c r="A120" s="295"/>
      <c r="M120" s="295"/>
    </row>
    <row r="121" spans="1:13" x14ac:dyDescent="0.25">
      <c r="A121" s="295"/>
      <c r="M121" s="295"/>
    </row>
    <row r="122" spans="1:13" x14ac:dyDescent="0.25">
      <c r="A122" s="295"/>
      <c r="M122" s="295"/>
    </row>
    <row r="123" spans="1:13" x14ac:dyDescent="0.25">
      <c r="A123" s="295"/>
      <c r="M123" s="295"/>
    </row>
    <row r="124" spans="1:13" x14ac:dyDescent="0.25">
      <c r="A124" s="295"/>
      <c r="M124" s="295"/>
    </row>
    <row r="125" spans="1:13" x14ac:dyDescent="0.25">
      <c r="A125" s="295"/>
      <c r="M125" s="295"/>
    </row>
    <row r="126" spans="1:13" x14ac:dyDescent="0.25">
      <c r="A126" s="295"/>
      <c r="M126" s="295"/>
    </row>
    <row r="127" spans="1:13" x14ac:dyDescent="0.25">
      <c r="A127" s="295"/>
      <c r="M127" s="295"/>
    </row>
    <row r="128" spans="1:13" x14ac:dyDescent="0.25">
      <c r="A128" s="295"/>
      <c r="M128" s="295"/>
    </row>
    <row r="129" spans="1:13" x14ac:dyDescent="0.25">
      <c r="A129" s="266"/>
      <c r="M129" s="266"/>
    </row>
    <row r="130" spans="1:13" x14ac:dyDescent="0.25">
      <c r="A130" s="301"/>
      <c r="M130" s="301"/>
    </row>
    <row r="131" spans="1:13" x14ac:dyDescent="0.25">
      <c r="A131" s="301"/>
      <c r="M131" s="301"/>
    </row>
    <row r="132" spans="1:13" x14ac:dyDescent="0.25">
      <c r="A132" s="301"/>
      <c r="M132" s="301"/>
    </row>
    <row r="133" spans="1:13" x14ac:dyDescent="0.25">
      <c r="A133" s="301"/>
      <c r="M133" s="301"/>
    </row>
  </sheetData>
  <sortState ref="A6:Z38">
    <sortCondition ref="Z6:Z38"/>
    <sortCondition ref="A6:A38"/>
  </sortState>
  <mergeCells count="34">
    <mergeCell ref="A87:K87"/>
    <mergeCell ref="B89:K90"/>
    <mergeCell ref="N89:X90"/>
    <mergeCell ref="A48:L48"/>
    <mergeCell ref="M48:Y48"/>
    <mergeCell ref="X50:X51"/>
    <mergeCell ref="M49:Y49"/>
    <mergeCell ref="B49:K49"/>
    <mergeCell ref="B50:F50"/>
    <mergeCell ref="G50:K50"/>
    <mergeCell ref="N50:R50"/>
    <mergeCell ref="S50:W50"/>
    <mergeCell ref="A42:K42"/>
    <mergeCell ref="B6:F6"/>
    <mergeCell ref="G6:K6"/>
    <mergeCell ref="M45:Y45"/>
    <mergeCell ref="M47:Y47"/>
    <mergeCell ref="A45:L45"/>
    <mergeCell ref="N6:R6"/>
    <mergeCell ref="S6:W6"/>
    <mergeCell ref="X6:X7"/>
    <mergeCell ref="A46:L46"/>
    <mergeCell ref="A47:L47"/>
    <mergeCell ref="M46:Y46"/>
    <mergeCell ref="A1:L1"/>
    <mergeCell ref="A3:L3"/>
    <mergeCell ref="A5:L5"/>
    <mergeCell ref="M1:Y1"/>
    <mergeCell ref="M3:Y3"/>
    <mergeCell ref="M5:Y5"/>
    <mergeCell ref="A2:L2"/>
    <mergeCell ref="A4:L4"/>
    <mergeCell ref="M2:Y2"/>
    <mergeCell ref="M4:Y4"/>
  </mergeCells>
  <printOptions horizontalCentered="1" verticalCentered="1"/>
  <pageMargins left="0.17" right="0.22" top="0" bottom="0.43307086614173201" header="0" footer="0.31496062992126"/>
  <pageSetup scale="66" fitToWidth="0" orientation="landscape" r:id="rId1"/>
  <rowBreaks count="1" manualBreakCount="1">
    <brk id="43" max="23" man="1"/>
  </rowBreaks>
  <colBreaks count="1" manualBreakCount="1">
    <brk id="12" max="88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93"/>
  <sheetViews>
    <sheetView showZeros="0" view="pageBreakPreview" topLeftCell="A10" zoomScale="70" zoomScaleSheetLayoutView="70" workbookViewId="0">
      <selection activeCell="A31" sqref="A31"/>
    </sheetView>
  </sheetViews>
  <sheetFormatPr defaultRowHeight="15" x14ac:dyDescent="0.25"/>
  <cols>
    <col min="1" max="1" width="24" style="258" customWidth="1"/>
    <col min="2" max="2" width="9.140625" style="258"/>
    <col min="3" max="3" width="10.42578125" style="258" customWidth="1"/>
    <col min="4" max="5" width="10.28515625" style="258" customWidth="1"/>
    <col min="6" max="6" width="10.7109375" style="258" customWidth="1"/>
    <col min="7" max="7" width="11.28515625" style="258" customWidth="1"/>
    <col min="8" max="8" width="10" style="258" customWidth="1"/>
    <col min="9" max="9" width="10.7109375" style="258" customWidth="1"/>
    <col min="10" max="10" width="11" style="258" customWidth="1"/>
    <col min="11" max="11" width="10.140625" style="258" customWidth="1"/>
    <col min="12" max="12" width="10.5703125" style="258" customWidth="1"/>
    <col min="13" max="13" width="9.5703125" style="258" customWidth="1"/>
    <col min="14" max="14" width="11" style="258" customWidth="1"/>
    <col min="15" max="18" width="20.7109375" style="258" customWidth="1"/>
    <col min="19" max="16384" width="9.140625" style="258"/>
  </cols>
  <sheetData>
    <row r="1" spans="1:36" ht="15" customHeight="1" x14ac:dyDescent="0.25">
      <c r="A1" s="417" t="s">
        <v>900</v>
      </c>
      <c r="B1" s="417"/>
      <c r="C1" s="417"/>
      <c r="D1" s="417"/>
      <c r="E1" s="417"/>
      <c r="F1" s="417"/>
      <c r="G1" s="417"/>
      <c r="H1" s="417"/>
      <c r="I1" s="417"/>
      <c r="J1" s="417"/>
      <c r="K1" s="417"/>
      <c r="L1" s="417"/>
      <c r="M1" s="417"/>
      <c r="N1" s="417"/>
      <c r="O1" s="417"/>
      <c r="P1" s="257"/>
      <c r="Q1" s="257"/>
      <c r="R1" s="257"/>
    </row>
    <row r="2" spans="1:36" ht="15" customHeight="1" x14ac:dyDescent="0.25">
      <c r="A2" s="417" t="s">
        <v>901</v>
      </c>
      <c r="B2" s="417"/>
      <c r="C2" s="417"/>
      <c r="D2" s="417"/>
      <c r="E2" s="417"/>
      <c r="F2" s="417"/>
      <c r="G2" s="417"/>
      <c r="H2" s="417"/>
      <c r="I2" s="417"/>
      <c r="J2" s="417"/>
      <c r="K2" s="417"/>
      <c r="L2" s="417"/>
      <c r="M2" s="417"/>
      <c r="N2" s="417"/>
      <c r="O2" s="417"/>
      <c r="P2" s="257"/>
      <c r="Q2" s="257"/>
      <c r="R2" s="257"/>
    </row>
    <row r="3" spans="1:36" ht="18" customHeight="1" x14ac:dyDescent="0.25">
      <c r="A3" s="418" t="s">
        <v>902</v>
      </c>
      <c r="B3" s="418"/>
      <c r="C3" s="418"/>
      <c r="D3" s="418"/>
      <c r="E3" s="418"/>
      <c r="F3" s="418"/>
      <c r="G3" s="418"/>
      <c r="H3" s="418"/>
      <c r="I3" s="418"/>
      <c r="J3" s="418"/>
      <c r="K3" s="418"/>
      <c r="L3" s="418"/>
      <c r="M3" s="418"/>
      <c r="N3" s="418"/>
      <c r="O3" s="418"/>
      <c r="P3" s="259"/>
      <c r="Q3" s="259"/>
      <c r="R3" s="259"/>
    </row>
    <row r="4" spans="1:36" ht="18" customHeight="1" x14ac:dyDescent="0.25">
      <c r="A4" s="418" t="s">
        <v>903</v>
      </c>
      <c r="B4" s="418"/>
      <c r="C4" s="418"/>
      <c r="D4" s="418"/>
      <c r="E4" s="418"/>
      <c r="F4" s="418"/>
      <c r="G4" s="418"/>
      <c r="H4" s="418"/>
      <c r="I4" s="418"/>
      <c r="J4" s="418"/>
      <c r="K4" s="418"/>
      <c r="L4" s="418"/>
      <c r="M4" s="418"/>
      <c r="N4" s="418"/>
      <c r="O4" s="418"/>
      <c r="P4" s="259"/>
      <c r="Q4" s="259"/>
      <c r="R4" s="259"/>
    </row>
    <row r="5" spans="1:36" ht="15" customHeight="1" x14ac:dyDescent="0.25">
      <c r="A5" s="402" t="s">
        <v>849</v>
      </c>
      <c r="B5" s="402"/>
      <c r="C5" s="402"/>
      <c r="D5" s="402"/>
      <c r="E5" s="402"/>
      <c r="F5" s="402"/>
      <c r="G5" s="402"/>
      <c r="H5" s="402"/>
      <c r="I5" s="402"/>
      <c r="J5" s="402"/>
      <c r="K5" s="402"/>
      <c r="L5" s="402"/>
      <c r="M5" s="402"/>
      <c r="N5" s="402"/>
      <c r="O5" s="402"/>
      <c r="P5" s="260"/>
      <c r="Q5" s="260"/>
      <c r="R5" s="260"/>
    </row>
    <row r="6" spans="1:36" ht="30.75" customHeight="1" x14ac:dyDescent="0.25">
      <c r="A6" s="261"/>
      <c r="B6" s="414" t="s">
        <v>736</v>
      </c>
      <c r="C6" s="415"/>
      <c r="D6" s="415" t="s">
        <v>735</v>
      </c>
      <c r="E6" s="415"/>
      <c r="F6" s="415" t="s">
        <v>737</v>
      </c>
      <c r="G6" s="415"/>
      <c r="H6" s="415" t="s">
        <v>729</v>
      </c>
      <c r="I6" s="415"/>
      <c r="J6" s="415" t="s">
        <v>733</v>
      </c>
      <c r="K6" s="415"/>
      <c r="L6" s="411" t="s">
        <v>734</v>
      </c>
      <c r="M6" s="411"/>
      <c r="N6" s="416" t="s">
        <v>730</v>
      </c>
      <c r="O6" s="261"/>
      <c r="P6" s="262"/>
      <c r="Q6" s="262"/>
      <c r="R6" s="262"/>
    </row>
    <row r="7" spans="1:36" ht="35.25" customHeight="1" x14ac:dyDescent="0.25">
      <c r="A7" s="263" t="s">
        <v>493</v>
      </c>
      <c r="B7" s="264" t="s">
        <v>731</v>
      </c>
      <c r="C7" s="265" t="s">
        <v>732</v>
      </c>
      <c r="D7" s="265" t="s">
        <v>731</v>
      </c>
      <c r="E7" s="265" t="s">
        <v>732</v>
      </c>
      <c r="F7" s="265" t="s">
        <v>731</v>
      </c>
      <c r="G7" s="265" t="s">
        <v>732</v>
      </c>
      <c r="H7" s="265" t="s">
        <v>731</v>
      </c>
      <c r="I7" s="265" t="s">
        <v>732</v>
      </c>
      <c r="J7" s="265" t="s">
        <v>731</v>
      </c>
      <c r="K7" s="265" t="s">
        <v>732</v>
      </c>
      <c r="L7" s="265" t="s">
        <v>731</v>
      </c>
      <c r="M7" s="265" t="s">
        <v>732</v>
      </c>
      <c r="N7" s="409"/>
      <c r="O7" s="263" t="s">
        <v>860</v>
      </c>
      <c r="P7" s="266"/>
      <c r="Q7" s="266"/>
      <c r="R7" s="266"/>
      <c r="S7" s="262"/>
      <c r="T7" s="262"/>
      <c r="U7" s="262"/>
      <c r="V7" s="262"/>
      <c r="W7" s="262"/>
      <c r="X7" s="262"/>
      <c r="Y7" s="262"/>
      <c r="Z7" s="262"/>
      <c r="AA7" s="262"/>
      <c r="AB7" s="262"/>
      <c r="AC7" s="262"/>
      <c r="AD7" s="262"/>
      <c r="AE7" s="262"/>
      <c r="AF7" s="262"/>
      <c r="AG7" s="262"/>
      <c r="AH7" s="262"/>
      <c r="AI7" s="262"/>
      <c r="AJ7" s="262"/>
    </row>
    <row r="8" spans="1:36" x14ac:dyDescent="0.25">
      <c r="A8" s="267" t="s">
        <v>0</v>
      </c>
      <c r="B8" s="268">
        <v>406251</v>
      </c>
      <c r="C8" s="268">
        <v>378123</v>
      </c>
      <c r="D8" s="268">
        <v>842615</v>
      </c>
      <c r="E8" s="268">
        <v>60938</v>
      </c>
      <c r="F8" s="268">
        <v>602245</v>
      </c>
      <c r="G8" s="268">
        <v>302065</v>
      </c>
      <c r="H8" s="268">
        <v>790552</v>
      </c>
      <c r="I8" s="268">
        <v>107696</v>
      </c>
      <c r="J8" s="268">
        <v>855249</v>
      </c>
      <c r="K8" s="268">
        <v>164449</v>
      </c>
      <c r="L8" s="268">
        <v>537812</v>
      </c>
      <c r="M8" s="268">
        <v>366679</v>
      </c>
      <c r="N8" s="268">
        <v>1295393</v>
      </c>
      <c r="O8" s="267" t="s">
        <v>865</v>
      </c>
      <c r="P8" s="262"/>
      <c r="Q8" s="269"/>
      <c r="R8" s="262"/>
      <c r="S8" s="262"/>
      <c r="T8" s="270"/>
      <c r="U8" s="270"/>
      <c r="V8" s="270"/>
      <c r="W8" s="270"/>
      <c r="X8" s="270"/>
      <c r="Y8" s="270"/>
      <c r="Z8" s="270"/>
      <c r="AA8" s="270"/>
      <c r="AB8" s="270"/>
      <c r="AC8" s="270"/>
      <c r="AD8" s="270"/>
      <c r="AE8" s="270"/>
      <c r="AF8" s="271"/>
      <c r="AG8" s="262"/>
      <c r="AH8" s="262"/>
      <c r="AI8" s="262"/>
      <c r="AJ8" s="262"/>
    </row>
    <row r="9" spans="1:36" x14ac:dyDescent="0.25">
      <c r="A9" s="272" t="s">
        <v>1</v>
      </c>
      <c r="B9" s="268">
        <v>341</v>
      </c>
      <c r="C9" s="268">
        <v>1099</v>
      </c>
      <c r="D9" s="268">
        <v>14629</v>
      </c>
      <c r="E9" s="268">
        <v>4302</v>
      </c>
      <c r="F9" s="268">
        <v>17621</v>
      </c>
      <c r="G9" s="268">
        <v>1316</v>
      </c>
      <c r="H9" s="268">
        <v>14152</v>
      </c>
      <c r="I9" s="268">
        <v>4473</v>
      </c>
      <c r="J9" s="268">
        <v>13246</v>
      </c>
      <c r="K9" s="268">
        <v>3185</v>
      </c>
      <c r="L9" s="268">
        <v>10907</v>
      </c>
      <c r="M9" s="268">
        <v>8230</v>
      </c>
      <c r="N9" s="268">
        <v>19433</v>
      </c>
      <c r="O9" s="272" t="s">
        <v>866</v>
      </c>
      <c r="P9" s="262"/>
      <c r="Q9" s="269"/>
      <c r="R9" s="262"/>
      <c r="S9" s="262"/>
      <c r="T9" s="270"/>
      <c r="U9" s="270"/>
      <c r="V9" s="270"/>
      <c r="W9" s="270"/>
      <c r="X9" s="270"/>
      <c r="Y9" s="270"/>
      <c r="Z9" s="270"/>
      <c r="AA9" s="270"/>
      <c r="AB9" s="270"/>
      <c r="AC9" s="270"/>
      <c r="AD9" s="270"/>
      <c r="AE9" s="270"/>
      <c r="AF9" s="271"/>
      <c r="AG9" s="262"/>
      <c r="AH9" s="262"/>
      <c r="AI9" s="262"/>
      <c r="AJ9" s="262"/>
    </row>
    <row r="10" spans="1:36" ht="17.25" customHeight="1" x14ac:dyDescent="0.25">
      <c r="A10" s="272" t="s">
        <v>2</v>
      </c>
      <c r="B10" s="268">
        <v>30822</v>
      </c>
      <c r="C10" s="268">
        <v>144991</v>
      </c>
      <c r="D10" s="268">
        <v>172677</v>
      </c>
      <c r="E10" s="268">
        <v>10484</v>
      </c>
      <c r="F10" s="268">
        <v>176810</v>
      </c>
      <c r="G10" s="268">
        <v>6625</v>
      </c>
      <c r="H10" s="268">
        <v>175436</v>
      </c>
      <c r="I10" s="268">
        <v>6238</v>
      </c>
      <c r="J10" s="268">
        <v>153135</v>
      </c>
      <c r="K10" s="268">
        <v>17641</v>
      </c>
      <c r="L10" s="268">
        <v>170502</v>
      </c>
      <c r="M10" s="268">
        <v>13420</v>
      </c>
      <c r="N10" s="268">
        <v>184179</v>
      </c>
      <c r="O10" s="272" t="s">
        <v>867</v>
      </c>
      <c r="P10" s="262"/>
      <c r="Q10" s="269"/>
      <c r="R10" s="262"/>
      <c r="S10" s="262"/>
      <c r="T10" s="270"/>
      <c r="U10" s="270"/>
      <c r="V10" s="270"/>
      <c r="W10" s="270"/>
      <c r="X10" s="270"/>
      <c r="Y10" s="270"/>
      <c r="Z10" s="270"/>
      <c r="AA10" s="270"/>
      <c r="AB10" s="270"/>
      <c r="AC10" s="270"/>
      <c r="AD10" s="270"/>
      <c r="AE10" s="270"/>
      <c r="AF10" s="271"/>
      <c r="AG10" s="262"/>
      <c r="AH10" s="262"/>
      <c r="AI10" s="262"/>
      <c r="AJ10" s="262"/>
    </row>
    <row r="11" spans="1:36" x14ac:dyDescent="0.25">
      <c r="A11" s="272" t="s">
        <v>3</v>
      </c>
      <c r="B11" s="268">
        <v>132</v>
      </c>
      <c r="C11" s="268">
        <v>200629</v>
      </c>
      <c r="D11" s="268">
        <v>52835</v>
      </c>
      <c r="E11" s="268">
        <v>158079</v>
      </c>
      <c r="F11" s="268">
        <v>48540</v>
      </c>
      <c r="G11" s="268">
        <v>162356</v>
      </c>
      <c r="H11" s="268">
        <v>48006</v>
      </c>
      <c r="I11" s="268">
        <v>162614</v>
      </c>
      <c r="J11" s="268">
        <v>271</v>
      </c>
      <c r="K11" s="268">
        <v>200758</v>
      </c>
      <c r="L11" s="268">
        <v>32249</v>
      </c>
      <c r="M11" s="268">
        <v>178681</v>
      </c>
      <c r="N11" s="268">
        <v>220497</v>
      </c>
      <c r="O11" s="272" t="s">
        <v>868</v>
      </c>
      <c r="P11" s="262"/>
      <c r="Q11" s="269"/>
      <c r="R11" s="262"/>
      <c r="S11" s="262"/>
      <c r="T11" s="270"/>
      <c r="U11" s="270"/>
      <c r="V11" s="270"/>
      <c r="W11" s="270"/>
      <c r="X11" s="270"/>
      <c r="Y11" s="270"/>
      <c r="Z11" s="270"/>
      <c r="AA11" s="270"/>
      <c r="AB11" s="270"/>
      <c r="AC11" s="270"/>
      <c r="AD11" s="270"/>
      <c r="AE11" s="270"/>
      <c r="AF11" s="271"/>
      <c r="AG11" s="262"/>
      <c r="AH11" s="262"/>
      <c r="AI11" s="262"/>
      <c r="AJ11" s="262"/>
    </row>
    <row r="12" spans="1:36" x14ac:dyDescent="0.25">
      <c r="A12" s="272" t="s">
        <v>4</v>
      </c>
      <c r="B12" s="268">
        <v>299934</v>
      </c>
      <c r="C12" s="268">
        <v>211957</v>
      </c>
      <c r="D12" s="268">
        <v>577536</v>
      </c>
      <c r="E12" s="268">
        <v>32796</v>
      </c>
      <c r="F12" s="268">
        <v>535183</v>
      </c>
      <c r="G12" s="268">
        <v>89916</v>
      </c>
      <c r="H12" s="268">
        <v>561476</v>
      </c>
      <c r="I12" s="268">
        <v>47951</v>
      </c>
      <c r="J12" s="268">
        <v>459241</v>
      </c>
      <c r="K12" s="268">
        <v>165758</v>
      </c>
      <c r="L12" s="268">
        <v>387506</v>
      </c>
      <c r="M12" s="268">
        <v>238657</v>
      </c>
      <c r="N12" s="268">
        <v>682901</v>
      </c>
      <c r="O12" s="272" t="s">
        <v>869</v>
      </c>
      <c r="P12" s="262"/>
      <c r="Q12" s="269"/>
      <c r="R12" s="262"/>
      <c r="S12" s="262"/>
      <c r="T12" s="270"/>
      <c r="U12" s="270"/>
      <c r="V12" s="270"/>
      <c r="W12" s="270"/>
      <c r="X12" s="270"/>
      <c r="Y12" s="270"/>
      <c r="Z12" s="270"/>
      <c r="AA12" s="270"/>
      <c r="AB12" s="270"/>
      <c r="AC12" s="270"/>
      <c r="AD12" s="270"/>
      <c r="AE12" s="270"/>
      <c r="AF12" s="271"/>
      <c r="AG12" s="262"/>
      <c r="AH12" s="262"/>
      <c r="AI12" s="262"/>
      <c r="AJ12" s="262"/>
    </row>
    <row r="13" spans="1:36" ht="17.25" customHeight="1" x14ac:dyDescent="0.25">
      <c r="A13" s="272" t="s">
        <v>5</v>
      </c>
      <c r="B13" s="268">
        <v>85</v>
      </c>
      <c r="C13" s="268">
        <v>28</v>
      </c>
      <c r="D13" s="268">
        <v>99</v>
      </c>
      <c r="E13" s="268">
        <v>14</v>
      </c>
      <c r="F13" s="268">
        <v>67</v>
      </c>
      <c r="G13" s="268">
        <v>46</v>
      </c>
      <c r="H13" s="268">
        <v>74</v>
      </c>
      <c r="I13" s="268">
        <v>38</v>
      </c>
      <c r="J13" s="268">
        <v>113</v>
      </c>
      <c r="K13" s="268">
        <v>0</v>
      </c>
      <c r="L13" s="268">
        <v>97</v>
      </c>
      <c r="M13" s="268">
        <v>16</v>
      </c>
      <c r="N13" s="268">
        <v>113</v>
      </c>
      <c r="O13" s="272" t="s">
        <v>870</v>
      </c>
      <c r="P13" s="262"/>
      <c r="Q13" s="269"/>
      <c r="R13" s="262"/>
      <c r="S13" s="262"/>
      <c r="T13" s="270"/>
      <c r="U13" s="270"/>
      <c r="V13" s="270"/>
      <c r="W13" s="270"/>
      <c r="X13" s="270"/>
      <c r="Y13" s="270"/>
      <c r="Z13" s="270"/>
      <c r="AA13" s="270"/>
      <c r="AB13" s="270"/>
      <c r="AC13" s="270"/>
      <c r="AD13" s="270"/>
      <c r="AE13" s="270"/>
      <c r="AF13" s="271"/>
      <c r="AG13" s="262"/>
      <c r="AH13" s="262"/>
      <c r="AI13" s="262"/>
      <c r="AJ13" s="262"/>
    </row>
    <row r="14" spans="1:36" ht="18" customHeight="1" x14ac:dyDescent="0.25">
      <c r="A14" s="272" t="s">
        <v>6</v>
      </c>
      <c r="B14" s="268">
        <v>1595</v>
      </c>
      <c r="C14" s="268">
        <v>1457</v>
      </c>
      <c r="D14" s="268">
        <v>2506</v>
      </c>
      <c r="E14" s="268">
        <v>56</v>
      </c>
      <c r="F14" s="268">
        <v>2531</v>
      </c>
      <c r="G14" s="268">
        <v>32</v>
      </c>
      <c r="H14" s="268">
        <v>2529</v>
      </c>
      <c r="I14" s="268">
        <v>31</v>
      </c>
      <c r="J14" s="268">
        <v>208</v>
      </c>
      <c r="K14" s="268">
        <v>81</v>
      </c>
      <c r="L14" s="268">
        <v>2041</v>
      </c>
      <c r="M14" s="268">
        <v>522</v>
      </c>
      <c r="N14" s="268">
        <v>24002</v>
      </c>
      <c r="O14" s="272" t="s">
        <v>871</v>
      </c>
      <c r="P14" s="262"/>
      <c r="Q14" s="269"/>
      <c r="R14" s="262"/>
      <c r="S14" s="262"/>
      <c r="T14" s="270"/>
      <c r="U14" s="270"/>
      <c r="V14" s="270"/>
      <c r="W14" s="270"/>
      <c r="X14" s="270"/>
      <c r="Y14" s="270"/>
      <c r="Z14" s="270"/>
      <c r="AA14" s="270"/>
      <c r="AB14" s="270"/>
      <c r="AC14" s="270"/>
      <c r="AD14" s="270"/>
      <c r="AE14" s="270"/>
      <c r="AF14" s="271"/>
      <c r="AG14" s="262"/>
      <c r="AH14" s="262"/>
      <c r="AI14" s="262"/>
      <c r="AJ14" s="262"/>
    </row>
    <row r="15" spans="1:36" x14ac:dyDescent="0.25">
      <c r="A15" s="272" t="s">
        <v>7</v>
      </c>
      <c r="B15" s="268">
        <v>687631</v>
      </c>
      <c r="C15" s="268">
        <v>1406052</v>
      </c>
      <c r="D15" s="268">
        <v>1909245</v>
      </c>
      <c r="E15" s="268">
        <v>332325</v>
      </c>
      <c r="F15" s="268">
        <v>1144696</v>
      </c>
      <c r="G15" s="268">
        <v>1108545</v>
      </c>
      <c r="H15" s="268">
        <v>1894662</v>
      </c>
      <c r="I15" s="268">
        <v>353359</v>
      </c>
      <c r="J15" s="268">
        <v>953590</v>
      </c>
      <c r="K15" s="268">
        <v>1293591</v>
      </c>
      <c r="L15" s="268">
        <v>917608</v>
      </c>
      <c r="M15" s="268">
        <v>1340318</v>
      </c>
      <c r="N15" s="268">
        <v>2910939</v>
      </c>
      <c r="O15" s="272" t="s">
        <v>872</v>
      </c>
      <c r="P15" s="262"/>
      <c r="Q15" s="269"/>
      <c r="R15" s="262"/>
      <c r="S15" s="262"/>
      <c r="T15" s="270"/>
      <c r="U15" s="270"/>
      <c r="V15" s="270"/>
      <c r="W15" s="270"/>
      <c r="X15" s="270"/>
      <c r="Y15" s="270"/>
      <c r="Z15" s="270"/>
      <c r="AA15" s="270"/>
      <c r="AB15" s="270"/>
      <c r="AC15" s="270"/>
      <c r="AD15" s="270"/>
      <c r="AE15" s="270"/>
      <c r="AF15" s="271"/>
      <c r="AG15" s="262"/>
      <c r="AH15" s="262"/>
      <c r="AI15" s="262"/>
      <c r="AJ15" s="262"/>
    </row>
    <row r="16" spans="1:36" x14ac:dyDescent="0.25">
      <c r="A16" s="272" t="s">
        <v>8</v>
      </c>
      <c r="B16" s="268">
        <v>3869</v>
      </c>
      <c r="C16" s="268">
        <v>693</v>
      </c>
      <c r="D16" s="268">
        <v>751241</v>
      </c>
      <c r="E16" s="268">
        <v>73099</v>
      </c>
      <c r="F16" s="268">
        <v>889187</v>
      </c>
      <c r="G16" s="268">
        <v>397772</v>
      </c>
      <c r="H16" s="268">
        <v>956768</v>
      </c>
      <c r="I16" s="268">
        <v>323966</v>
      </c>
      <c r="J16" s="268">
        <v>1147351</v>
      </c>
      <c r="K16" s="268">
        <v>104327</v>
      </c>
      <c r="L16" s="268">
        <v>1016752</v>
      </c>
      <c r="M16" s="268">
        <v>282698</v>
      </c>
      <c r="N16" s="268">
        <v>1319683</v>
      </c>
      <c r="O16" s="272" t="s">
        <v>873</v>
      </c>
      <c r="P16" s="262"/>
      <c r="Q16" s="269"/>
      <c r="R16" s="262"/>
      <c r="S16" s="262"/>
      <c r="T16" s="270"/>
      <c r="U16" s="270"/>
      <c r="V16" s="270"/>
      <c r="W16" s="270"/>
      <c r="X16" s="270"/>
      <c r="Y16" s="270"/>
      <c r="Z16" s="270"/>
      <c r="AA16" s="270"/>
      <c r="AB16" s="270"/>
      <c r="AC16" s="270"/>
      <c r="AD16" s="270"/>
      <c r="AE16" s="270"/>
      <c r="AF16" s="271"/>
      <c r="AG16" s="262"/>
      <c r="AH16" s="262"/>
      <c r="AI16" s="262"/>
      <c r="AJ16" s="262"/>
    </row>
    <row r="17" spans="1:36" x14ac:dyDescent="0.25">
      <c r="A17" s="272" t="s">
        <v>9</v>
      </c>
      <c r="B17" s="268">
        <v>31285</v>
      </c>
      <c r="C17" s="268">
        <v>3594</v>
      </c>
      <c r="D17" s="268">
        <v>85670</v>
      </c>
      <c r="E17" s="268">
        <v>5049</v>
      </c>
      <c r="F17" s="268">
        <v>80410</v>
      </c>
      <c r="G17" s="268">
        <v>10426</v>
      </c>
      <c r="H17" s="268">
        <v>64540</v>
      </c>
      <c r="I17" s="268">
        <v>25943</v>
      </c>
      <c r="J17" s="268">
        <v>57771</v>
      </c>
      <c r="K17" s="268">
        <v>2055</v>
      </c>
      <c r="L17" s="268">
        <v>81205</v>
      </c>
      <c r="M17" s="268">
        <v>9807</v>
      </c>
      <c r="N17" s="268">
        <v>101105</v>
      </c>
      <c r="O17" s="272" t="s">
        <v>874</v>
      </c>
      <c r="P17" s="262"/>
      <c r="Q17" s="269"/>
      <c r="R17" s="262"/>
      <c r="S17" s="262"/>
      <c r="T17" s="270"/>
      <c r="U17" s="270"/>
      <c r="V17" s="270"/>
      <c r="W17" s="270"/>
      <c r="X17" s="270"/>
      <c r="Y17" s="270"/>
      <c r="Z17" s="270"/>
      <c r="AA17" s="270"/>
      <c r="AB17" s="270"/>
      <c r="AC17" s="270"/>
      <c r="AD17" s="270"/>
      <c r="AE17" s="270"/>
      <c r="AF17" s="271"/>
      <c r="AG17" s="262"/>
      <c r="AH17" s="262"/>
      <c r="AI17" s="262"/>
      <c r="AJ17" s="262"/>
    </row>
    <row r="18" spans="1:36" ht="18.75" customHeight="1" x14ac:dyDescent="0.25">
      <c r="A18" s="272" t="s">
        <v>495</v>
      </c>
      <c r="B18" s="268">
        <v>6010</v>
      </c>
      <c r="C18" s="268">
        <v>8527</v>
      </c>
      <c r="D18" s="268">
        <v>66818</v>
      </c>
      <c r="E18" s="268">
        <v>20946</v>
      </c>
      <c r="F18" s="268">
        <v>56721</v>
      </c>
      <c r="G18" s="268">
        <v>30011</v>
      </c>
      <c r="H18" s="268">
        <v>44051</v>
      </c>
      <c r="I18" s="268">
        <v>42745</v>
      </c>
      <c r="J18" s="268">
        <v>45706</v>
      </c>
      <c r="K18" s="268">
        <v>23492</v>
      </c>
      <c r="L18" s="268">
        <v>50269</v>
      </c>
      <c r="M18" s="268">
        <v>38740</v>
      </c>
      <c r="N18" s="268">
        <v>158303</v>
      </c>
      <c r="O18" s="272" t="s">
        <v>875</v>
      </c>
      <c r="P18" s="262"/>
      <c r="Q18" s="269"/>
      <c r="R18" s="262"/>
      <c r="S18" s="262"/>
      <c r="T18" s="270"/>
      <c r="U18" s="270"/>
      <c r="V18" s="270"/>
      <c r="W18" s="270"/>
      <c r="X18" s="270"/>
      <c r="Y18" s="270"/>
      <c r="Z18" s="270"/>
      <c r="AA18" s="270"/>
      <c r="AB18" s="270"/>
      <c r="AC18" s="270"/>
      <c r="AD18" s="270"/>
      <c r="AE18" s="270"/>
      <c r="AF18" s="271"/>
      <c r="AG18" s="262"/>
      <c r="AH18" s="262"/>
      <c r="AI18" s="262"/>
      <c r="AJ18" s="262"/>
    </row>
    <row r="19" spans="1:36" x14ac:dyDescent="0.25">
      <c r="A19" s="272" t="s">
        <v>11</v>
      </c>
      <c r="B19" s="268">
        <v>26619</v>
      </c>
      <c r="C19" s="268">
        <v>13257</v>
      </c>
      <c r="D19" s="268">
        <v>27467</v>
      </c>
      <c r="E19" s="268">
        <v>1884</v>
      </c>
      <c r="F19" s="268">
        <v>38441</v>
      </c>
      <c r="G19" s="268">
        <v>3981</v>
      </c>
      <c r="H19" s="268">
        <v>26883</v>
      </c>
      <c r="I19" s="268">
        <v>2425</v>
      </c>
      <c r="J19" s="268">
        <v>24913</v>
      </c>
      <c r="K19" s="268">
        <v>17013</v>
      </c>
      <c r="L19" s="268">
        <v>28242</v>
      </c>
      <c r="M19" s="268">
        <v>14678</v>
      </c>
      <c r="N19" s="268">
        <v>45951</v>
      </c>
      <c r="O19" s="272" t="s">
        <v>876</v>
      </c>
      <c r="P19" s="262"/>
      <c r="Q19" s="269"/>
      <c r="R19" s="262"/>
      <c r="S19" s="262"/>
      <c r="T19" s="270"/>
      <c r="U19" s="270"/>
      <c r="V19" s="270"/>
      <c r="W19" s="270"/>
      <c r="X19" s="270"/>
      <c r="Y19" s="270"/>
      <c r="Z19" s="270"/>
      <c r="AA19" s="270"/>
      <c r="AB19" s="270"/>
      <c r="AC19" s="270"/>
      <c r="AD19" s="270"/>
      <c r="AE19" s="270"/>
      <c r="AF19" s="271"/>
      <c r="AG19" s="262"/>
      <c r="AH19" s="262"/>
      <c r="AI19" s="262"/>
      <c r="AJ19" s="262"/>
    </row>
    <row r="20" spans="1:36" x14ac:dyDescent="0.25">
      <c r="A20" s="272" t="s">
        <v>12</v>
      </c>
      <c r="B20" s="268">
        <v>838961</v>
      </c>
      <c r="C20" s="268">
        <v>725659</v>
      </c>
      <c r="D20" s="268">
        <v>1459963</v>
      </c>
      <c r="E20" s="268">
        <v>129940</v>
      </c>
      <c r="F20" s="268">
        <v>777751</v>
      </c>
      <c r="G20" s="268">
        <v>813951</v>
      </c>
      <c r="H20" s="268">
        <v>1293573</v>
      </c>
      <c r="I20" s="268">
        <v>282827</v>
      </c>
      <c r="J20" s="268">
        <v>1017746</v>
      </c>
      <c r="K20" s="268">
        <v>555461</v>
      </c>
      <c r="L20" s="268">
        <v>737546</v>
      </c>
      <c r="M20" s="268">
        <v>854799</v>
      </c>
      <c r="N20" s="268">
        <v>1560902</v>
      </c>
      <c r="O20" s="272" t="s">
        <v>877</v>
      </c>
      <c r="P20" s="262"/>
      <c r="Q20" s="269"/>
      <c r="R20" s="262"/>
      <c r="S20" s="262"/>
      <c r="T20" s="270"/>
      <c r="U20" s="270"/>
      <c r="V20" s="270"/>
      <c r="W20" s="270"/>
      <c r="X20" s="270"/>
      <c r="Y20" s="270"/>
      <c r="Z20" s="270"/>
      <c r="AA20" s="270"/>
      <c r="AB20" s="270"/>
      <c r="AC20" s="270"/>
      <c r="AD20" s="270"/>
      <c r="AE20" s="270"/>
      <c r="AF20" s="271"/>
      <c r="AG20" s="262"/>
      <c r="AH20" s="262"/>
      <c r="AI20" s="262"/>
      <c r="AJ20" s="262"/>
    </row>
    <row r="21" spans="1:36" x14ac:dyDescent="0.25">
      <c r="A21" s="272" t="s">
        <v>70</v>
      </c>
      <c r="B21" s="268">
        <v>70816</v>
      </c>
      <c r="C21" s="268">
        <v>81460</v>
      </c>
      <c r="D21" s="268">
        <v>179533</v>
      </c>
      <c r="E21" s="268">
        <v>9940</v>
      </c>
      <c r="F21" s="268">
        <v>180303</v>
      </c>
      <c r="G21" s="268">
        <v>8151</v>
      </c>
      <c r="H21" s="268">
        <v>169002</v>
      </c>
      <c r="I21" s="268">
        <v>19118</v>
      </c>
      <c r="J21" s="268">
        <v>78300</v>
      </c>
      <c r="K21" s="268">
        <v>72386</v>
      </c>
      <c r="L21" s="268">
        <v>169659</v>
      </c>
      <c r="M21" s="268">
        <v>19931</v>
      </c>
      <c r="N21" s="268">
        <v>191326</v>
      </c>
      <c r="O21" s="272" t="s">
        <v>878</v>
      </c>
      <c r="P21" s="262"/>
      <c r="Q21" s="269"/>
      <c r="R21" s="262"/>
      <c r="S21" s="262"/>
      <c r="T21" s="270"/>
      <c r="U21" s="270"/>
      <c r="V21" s="270"/>
      <c r="W21" s="270"/>
      <c r="X21" s="270"/>
      <c r="Y21" s="270"/>
      <c r="Z21" s="270"/>
      <c r="AA21" s="270"/>
      <c r="AB21" s="270"/>
      <c r="AC21" s="270"/>
      <c r="AD21" s="270"/>
      <c r="AE21" s="270"/>
      <c r="AF21" s="271"/>
      <c r="AG21" s="262"/>
      <c r="AH21" s="262"/>
      <c r="AI21" s="262"/>
      <c r="AJ21" s="262"/>
    </row>
    <row r="22" spans="1:36" x14ac:dyDescent="0.25">
      <c r="A22" s="272" t="s">
        <v>13</v>
      </c>
      <c r="B22" s="268">
        <v>465563</v>
      </c>
      <c r="C22" s="268">
        <v>199635</v>
      </c>
      <c r="D22" s="268">
        <v>857061</v>
      </c>
      <c r="E22" s="268">
        <v>58328</v>
      </c>
      <c r="F22" s="268">
        <v>683036</v>
      </c>
      <c r="G22" s="268">
        <v>237282</v>
      </c>
      <c r="H22" s="268">
        <v>820822</v>
      </c>
      <c r="I22" s="268">
        <v>96919</v>
      </c>
      <c r="J22" s="268">
        <v>536194</v>
      </c>
      <c r="K22" s="268">
        <v>224245</v>
      </c>
      <c r="L22" s="268">
        <v>544805</v>
      </c>
      <c r="M22" s="268">
        <v>385422</v>
      </c>
      <c r="N22" s="268">
        <v>1081586</v>
      </c>
      <c r="O22" s="272" t="s">
        <v>879</v>
      </c>
      <c r="P22" s="262"/>
      <c r="Q22" s="269"/>
      <c r="R22" s="262"/>
      <c r="S22" s="262"/>
      <c r="T22" s="270"/>
      <c r="U22" s="270"/>
      <c r="V22" s="270"/>
      <c r="W22" s="270"/>
      <c r="X22" s="270"/>
      <c r="Y22" s="270"/>
      <c r="Z22" s="270"/>
      <c r="AA22" s="270"/>
      <c r="AB22" s="270"/>
      <c r="AC22" s="270"/>
      <c r="AD22" s="270"/>
      <c r="AE22" s="270"/>
      <c r="AF22" s="271"/>
      <c r="AG22" s="262"/>
      <c r="AH22" s="262"/>
      <c r="AI22" s="262"/>
      <c r="AJ22" s="262"/>
    </row>
    <row r="23" spans="1:36" x14ac:dyDescent="0.25">
      <c r="A23" s="272" t="s">
        <v>14</v>
      </c>
      <c r="B23" s="268">
        <v>465274</v>
      </c>
      <c r="C23" s="268">
        <v>1465420</v>
      </c>
      <c r="D23" s="268">
        <v>2326618</v>
      </c>
      <c r="E23" s="268">
        <v>63716</v>
      </c>
      <c r="F23" s="268">
        <v>908383</v>
      </c>
      <c r="G23" s="268">
        <v>1484477</v>
      </c>
      <c r="H23" s="268">
        <v>2108086</v>
      </c>
      <c r="I23" s="268">
        <v>272291</v>
      </c>
      <c r="J23" s="268">
        <v>489709</v>
      </c>
      <c r="K23" s="268">
        <v>1551013</v>
      </c>
      <c r="L23" s="268">
        <v>1186354</v>
      </c>
      <c r="M23" s="268">
        <v>1206595</v>
      </c>
      <c r="N23" s="268">
        <v>2481828</v>
      </c>
      <c r="O23" s="272" t="s">
        <v>880</v>
      </c>
      <c r="P23" s="262"/>
      <c r="Q23" s="269"/>
      <c r="R23" s="262"/>
      <c r="S23" s="262"/>
      <c r="T23" s="270"/>
      <c r="U23" s="270"/>
      <c r="V23" s="270"/>
      <c r="W23" s="270"/>
      <c r="X23" s="270"/>
      <c r="Y23" s="270"/>
      <c r="Z23" s="270"/>
      <c r="AA23" s="270"/>
      <c r="AB23" s="270"/>
      <c r="AC23" s="270"/>
      <c r="AD23" s="270"/>
      <c r="AE23" s="270"/>
      <c r="AF23" s="271"/>
      <c r="AG23" s="262"/>
      <c r="AH23" s="262"/>
      <c r="AI23" s="262"/>
      <c r="AJ23" s="262"/>
    </row>
    <row r="24" spans="1:36" x14ac:dyDescent="0.25">
      <c r="A24" s="272" t="s">
        <v>15</v>
      </c>
      <c r="B24" s="268">
        <v>33</v>
      </c>
      <c r="C24" s="268">
        <v>1</v>
      </c>
      <c r="D24" s="268">
        <v>47</v>
      </c>
      <c r="E24" s="268">
        <v>10</v>
      </c>
      <c r="F24" s="268">
        <v>18</v>
      </c>
      <c r="G24" s="268">
        <v>38</v>
      </c>
      <c r="H24" s="268">
        <v>23</v>
      </c>
      <c r="I24" s="268">
        <v>33</v>
      </c>
      <c r="J24" s="268">
        <v>36</v>
      </c>
      <c r="K24" s="268">
        <v>8</v>
      </c>
      <c r="L24" s="268">
        <v>41</v>
      </c>
      <c r="M24" s="268">
        <v>16</v>
      </c>
      <c r="N24" s="268">
        <v>61</v>
      </c>
      <c r="O24" s="272" t="s">
        <v>881</v>
      </c>
      <c r="P24" s="262"/>
      <c r="Q24" s="269"/>
      <c r="R24" s="262"/>
      <c r="S24" s="262"/>
      <c r="T24" s="270"/>
      <c r="U24" s="270"/>
      <c r="V24" s="270"/>
      <c r="W24" s="270"/>
      <c r="X24" s="270"/>
      <c r="Y24" s="270"/>
      <c r="Z24" s="270"/>
      <c r="AA24" s="270"/>
      <c r="AB24" s="270"/>
      <c r="AC24" s="270"/>
      <c r="AD24" s="270"/>
      <c r="AE24" s="270"/>
      <c r="AF24" s="271"/>
      <c r="AG24" s="262"/>
      <c r="AH24" s="262"/>
      <c r="AI24" s="262"/>
      <c r="AJ24" s="262"/>
    </row>
    <row r="25" spans="1:36" x14ac:dyDescent="0.25">
      <c r="A25" s="272" t="s">
        <v>16</v>
      </c>
      <c r="B25" s="268">
        <v>16</v>
      </c>
      <c r="C25" s="268">
        <v>136</v>
      </c>
      <c r="D25" s="268">
        <v>266</v>
      </c>
      <c r="E25" s="268">
        <v>34</v>
      </c>
      <c r="F25" s="268">
        <v>167</v>
      </c>
      <c r="G25" s="268">
        <v>143</v>
      </c>
      <c r="H25" s="268">
        <v>214</v>
      </c>
      <c r="I25" s="268">
        <v>79</v>
      </c>
      <c r="J25" s="268">
        <v>33</v>
      </c>
      <c r="K25" s="268">
        <v>45</v>
      </c>
      <c r="L25" s="268">
        <v>264</v>
      </c>
      <c r="M25" s="268">
        <v>46</v>
      </c>
      <c r="N25" s="268">
        <v>31672</v>
      </c>
      <c r="O25" s="272" t="s">
        <v>882</v>
      </c>
      <c r="P25" s="262"/>
      <c r="Q25" s="269"/>
      <c r="R25" s="262"/>
      <c r="S25" s="262"/>
      <c r="T25" s="270"/>
      <c r="U25" s="270"/>
      <c r="V25" s="270"/>
      <c r="W25" s="270"/>
      <c r="X25" s="270"/>
      <c r="Y25" s="270"/>
      <c r="Z25" s="270"/>
      <c r="AA25" s="270"/>
      <c r="AB25" s="270"/>
      <c r="AC25" s="270"/>
      <c r="AD25" s="270"/>
      <c r="AE25" s="270"/>
      <c r="AF25" s="271"/>
      <c r="AG25" s="262"/>
      <c r="AH25" s="262"/>
      <c r="AI25" s="262"/>
      <c r="AJ25" s="262"/>
    </row>
    <row r="26" spans="1:36" x14ac:dyDescent="0.25">
      <c r="A26" s="272" t="s">
        <v>17</v>
      </c>
      <c r="B26" s="268">
        <v>211</v>
      </c>
      <c r="C26" s="268">
        <v>105</v>
      </c>
      <c r="D26" s="268">
        <v>220</v>
      </c>
      <c r="E26" s="268">
        <v>1</v>
      </c>
      <c r="F26" s="268">
        <v>164</v>
      </c>
      <c r="G26" s="268">
        <v>11</v>
      </c>
      <c r="H26" s="268">
        <v>219</v>
      </c>
      <c r="I26" s="268">
        <v>3</v>
      </c>
      <c r="J26" s="268">
        <v>210</v>
      </c>
      <c r="K26" s="268">
        <v>101</v>
      </c>
      <c r="L26" s="268">
        <v>302</v>
      </c>
      <c r="M26" s="268">
        <v>23</v>
      </c>
      <c r="N26" s="268">
        <v>11794</v>
      </c>
      <c r="O26" s="272" t="s">
        <v>883</v>
      </c>
      <c r="P26" s="262"/>
      <c r="Q26" s="269"/>
      <c r="R26" s="262"/>
      <c r="S26" s="262"/>
      <c r="T26" s="270"/>
      <c r="U26" s="270"/>
      <c r="V26" s="270"/>
      <c r="W26" s="270"/>
      <c r="X26" s="270"/>
      <c r="Y26" s="270"/>
      <c r="Z26" s="270"/>
      <c r="AA26" s="270"/>
      <c r="AB26" s="270"/>
      <c r="AC26" s="270"/>
      <c r="AD26" s="270"/>
      <c r="AE26" s="270"/>
      <c r="AF26" s="271"/>
      <c r="AG26" s="262"/>
      <c r="AH26" s="262"/>
      <c r="AI26" s="262"/>
      <c r="AJ26" s="262"/>
    </row>
    <row r="27" spans="1:36" x14ac:dyDescent="0.25">
      <c r="A27" s="272" t="s">
        <v>18</v>
      </c>
      <c r="B27" s="268">
        <v>15</v>
      </c>
      <c r="C27" s="268">
        <v>5</v>
      </c>
      <c r="D27" s="268">
        <v>11079</v>
      </c>
      <c r="E27" s="268">
        <v>8299</v>
      </c>
      <c r="F27" s="268">
        <v>16767</v>
      </c>
      <c r="G27" s="268">
        <v>2618</v>
      </c>
      <c r="H27" s="268">
        <v>14168</v>
      </c>
      <c r="I27" s="268">
        <v>5206</v>
      </c>
      <c r="J27" s="268">
        <v>18218</v>
      </c>
      <c r="K27" s="268">
        <v>1168</v>
      </c>
      <c r="L27" s="268">
        <v>11834</v>
      </c>
      <c r="M27" s="268">
        <v>7553</v>
      </c>
      <c r="N27" s="268">
        <v>19399</v>
      </c>
      <c r="O27" s="272" t="s">
        <v>884</v>
      </c>
      <c r="P27" s="262"/>
      <c r="Q27" s="269"/>
      <c r="R27" s="262"/>
      <c r="S27" s="262"/>
      <c r="T27" s="270"/>
      <c r="U27" s="270"/>
      <c r="V27" s="270"/>
      <c r="W27" s="270"/>
      <c r="X27" s="270"/>
      <c r="Y27" s="270"/>
      <c r="Z27" s="270"/>
      <c r="AA27" s="270"/>
      <c r="AB27" s="270"/>
      <c r="AC27" s="270"/>
      <c r="AD27" s="270"/>
      <c r="AE27" s="270"/>
      <c r="AF27" s="271"/>
      <c r="AG27" s="262"/>
      <c r="AH27" s="262"/>
      <c r="AI27" s="262"/>
      <c r="AJ27" s="262"/>
    </row>
    <row r="28" spans="1:36" x14ac:dyDescent="0.25">
      <c r="A28" s="272" t="s">
        <v>19</v>
      </c>
      <c r="B28" s="268">
        <v>4170</v>
      </c>
      <c r="C28" s="268">
        <v>7970</v>
      </c>
      <c r="D28" s="268">
        <v>290</v>
      </c>
      <c r="E28" s="268">
        <v>239</v>
      </c>
      <c r="F28" s="268">
        <v>448</v>
      </c>
      <c r="G28" s="268">
        <v>273</v>
      </c>
      <c r="H28" s="268">
        <v>255</v>
      </c>
      <c r="I28" s="268">
        <v>249</v>
      </c>
      <c r="J28" s="268">
        <v>7761</v>
      </c>
      <c r="K28" s="268">
        <v>9413</v>
      </c>
      <c r="L28" s="268">
        <v>7884</v>
      </c>
      <c r="M28" s="268">
        <v>7146</v>
      </c>
      <c r="N28" s="268">
        <v>344254</v>
      </c>
      <c r="O28" s="272" t="s">
        <v>885</v>
      </c>
      <c r="P28" s="262"/>
      <c r="Q28" s="269"/>
      <c r="R28" s="262"/>
      <c r="S28" s="262"/>
      <c r="T28" s="270"/>
      <c r="U28" s="270"/>
      <c r="V28" s="270"/>
      <c r="W28" s="270"/>
      <c r="X28" s="270"/>
      <c r="Y28" s="270"/>
      <c r="Z28" s="270"/>
      <c r="AA28" s="270"/>
      <c r="AB28" s="270"/>
      <c r="AC28" s="270"/>
      <c r="AD28" s="270"/>
      <c r="AE28" s="270"/>
      <c r="AF28" s="271"/>
      <c r="AG28" s="262"/>
      <c r="AH28" s="262"/>
      <c r="AI28" s="262"/>
      <c r="AJ28" s="262"/>
    </row>
    <row r="29" spans="1:36" x14ac:dyDescent="0.25">
      <c r="A29" s="272" t="s">
        <v>20</v>
      </c>
      <c r="B29" s="268">
        <v>2800</v>
      </c>
      <c r="C29" s="268">
        <v>23413</v>
      </c>
      <c r="D29" s="268">
        <v>396675</v>
      </c>
      <c r="E29" s="268">
        <v>1692</v>
      </c>
      <c r="F29" s="268">
        <v>353276</v>
      </c>
      <c r="G29" s="268">
        <v>42781</v>
      </c>
      <c r="H29" s="268">
        <v>216371</v>
      </c>
      <c r="I29" s="268">
        <v>176109</v>
      </c>
      <c r="J29" s="268">
        <v>352190</v>
      </c>
      <c r="K29" s="268">
        <v>30062</v>
      </c>
      <c r="L29" s="268">
        <v>367083</v>
      </c>
      <c r="M29" s="268">
        <v>33131</v>
      </c>
      <c r="N29" s="268">
        <v>440275</v>
      </c>
      <c r="O29" s="272" t="s">
        <v>886</v>
      </c>
      <c r="P29" s="262"/>
      <c r="Q29" s="269"/>
      <c r="R29" s="262"/>
      <c r="S29" s="262"/>
      <c r="T29" s="270"/>
      <c r="U29" s="270"/>
      <c r="V29" s="270"/>
      <c r="W29" s="270"/>
      <c r="X29" s="270"/>
      <c r="Y29" s="270"/>
      <c r="Z29" s="270"/>
      <c r="AA29" s="270"/>
      <c r="AB29" s="270"/>
      <c r="AC29" s="270"/>
      <c r="AD29" s="270"/>
      <c r="AE29" s="270"/>
      <c r="AF29" s="271"/>
      <c r="AG29" s="262"/>
      <c r="AH29" s="262"/>
      <c r="AI29" s="262"/>
      <c r="AJ29" s="262"/>
    </row>
    <row r="30" spans="1:36" x14ac:dyDescent="0.25">
      <c r="A30" s="272" t="s">
        <v>21</v>
      </c>
      <c r="B30" s="268">
        <v>1621</v>
      </c>
      <c r="C30" s="268">
        <v>364750</v>
      </c>
      <c r="D30" s="268">
        <v>3897803</v>
      </c>
      <c r="E30" s="268">
        <v>255706</v>
      </c>
      <c r="F30" s="268">
        <v>2156673</v>
      </c>
      <c r="G30" s="268">
        <v>1997278</v>
      </c>
      <c r="H30" s="268">
        <v>3643914</v>
      </c>
      <c r="I30" s="268">
        <v>483655</v>
      </c>
      <c r="J30" s="268">
        <v>1575251</v>
      </c>
      <c r="K30" s="268">
        <v>1488090</v>
      </c>
      <c r="L30" s="268">
        <v>2303403</v>
      </c>
      <c r="M30" s="268">
        <v>1851850</v>
      </c>
      <c r="N30" s="268">
        <v>4280905</v>
      </c>
      <c r="O30" s="272" t="s">
        <v>887</v>
      </c>
      <c r="P30" s="262"/>
      <c r="Q30" s="269"/>
      <c r="R30" s="262"/>
      <c r="S30" s="262"/>
      <c r="T30" s="270"/>
      <c r="U30" s="270"/>
      <c r="V30" s="270"/>
      <c r="W30" s="270"/>
      <c r="X30" s="270"/>
      <c r="Y30" s="270"/>
      <c r="Z30" s="270"/>
      <c r="AA30" s="270"/>
      <c r="AB30" s="270"/>
      <c r="AC30" s="270"/>
      <c r="AD30" s="270"/>
      <c r="AE30" s="270"/>
      <c r="AF30" s="271"/>
      <c r="AG30" s="262"/>
      <c r="AH30" s="262"/>
      <c r="AI30" s="262"/>
      <c r="AJ30" s="262"/>
    </row>
    <row r="31" spans="1:36" x14ac:dyDescent="0.25">
      <c r="A31" s="272" t="s">
        <v>22</v>
      </c>
      <c r="B31" s="268">
        <v>7136</v>
      </c>
      <c r="C31" s="268">
        <v>3999</v>
      </c>
      <c r="D31" s="268">
        <v>7989</v>
      </c>
      <c r="E31" s="268">
        <v>3135</v>
      </c>
      <c r="F31" s="268">
        <v>10570</v>
      </c>
      <c r="G31" s="268">
        <v>560</v>
      </c>
      <c r="H31" s="268">
        <v>7350</v>
      </c>
      <c r="I31" s="268">
        <v>3673</v>
      </c>
      <c r="J31" s="268">
        <v>8818</v>
      </c>
      <c r="K31" s="268">
        <v>2317</v>
      </c>
      <c r="L31" s="268">
        <v>8346</v>
      </c>
      <c r="M31" s="268">
        <v>2790</v>
      </c>
      <c r="N31" s="268">
        <v>10921</v>
      </c>
      <c r="O31" s="272" t="s">
        <v>888</v>
      </c>
      <c r="P31" s="262"/>
      <c r="Q31" s="269"/>
      <c r="R31" s="262"/>
      <c r="S31" s="262"/>
      <c r="T31" s="270"/>
      <c r="U31" s="270"/>
      <c r="V31" s="270"/>
      <c r="W31" s="270"/>
      <c r="X31" s="270"/>
      <c r="Y31" s="270"/>
      <c r="Z31" s="270"/>
      <c r="AA31" s="270"/>
      <c r="AB31" s="270"/>
      <c r="AC31" s="270"/>
      <c r="AD31" s="270"/>
      <c r="AE31" s="270"/>
      <c r="AF31" s="271"/>
      <c r="AG31" s="262"/>
      <c r="AH31" s="262"/>
      <c r="AI31" s="262"/>
      <c r="AJ31" s="262"/>
    </row>
    <row r="32" spans="1:36" x14ac:dyDescent="0.25">
      <c r="A32" s="272" t="s">
        <v>23</v>
      </c>
      <c r="B32" s="268">
        <v>465813</v>
      </c>
      <c r="C32" s="268">
        <v>750518</v>
      </c>
      <c r="D32" s="268">
        <v>1162394</v>
      </c>
      <c r="E32" s="268">
        <v>54476</v>
      </c>
      <c r="F32" s="268">
        <v>814080</v>
      </c>
      <c r="G32" s="268">
        <v>405866</v>
      </c>
      <c r="H32" s="268">
        <v>963784</v>
      </c>
      <c r="I32" s="268">
        <v>235059</v>
      </c>
      <c r="J32" s="268">
        <v>770469</v>
      </c>
      <c r="K32" s="268">
        <v>450700</v>
      </c>
      <c r="L32" s="268">
        <v>882992</v>
      </c>
      <c r="M32" s="268">
        <v>338201</v>
      </c>
      <c r="N32" s="268">
        <v>1225954</v>
      </c>
      <c r="O32" s="272" t="s">
        <v>889</v>
      </c>
      <c r="P32" s="262"/>
      <c r="Q32" s="269"/>
      <c r="R32" s="262"/>
      <c r="S32" s="262"/>
      <c r="T32" s="270"/>
      <c r="U32" s="270"/>
      <c r="V32" s="270"/>
      <c r="W32" s="270"/>
      <c r="X32" s="270"/>
      <c r="Y32" s="270"/>
      <c r="Z32" s="270"/>
      <c r="AA32" s="270"/>
      <c r="AB32" s="270"/>
      <c r="AC32" s="270"/>
      <c r="AD32" s="270"/>
      <c r="AE32" s="270"/>
      <c r="AF32" s="271"/>
      <c r="AG32" s="262"/>
      <c r="AH32" s="262"/>
      <c r="AI32" s="262"/>
      <c r="AJ32" s="262"/>
    </row>
    <row r="33" spans="1:36" x14ac:dyDescent="0.25">
      <c r="A33" s="272" t="s">
        <v>24</v>
      </c>
      <c r="B33" s="268">
        <v>8270</v>
      </c>
      <c r="C33" s="268">
        <v>97543</v>
      </c>
      <c r="D33" s="268">
        <v>9441</v>
      </c>
      <c r="E33" s="268">
        <v>96382</v>
      </c>
      <c r="F33" s="268">
        <v>5800</v>
      </c>
      <c r="G33" s="268">
        <v>100057</v>
      </c>
      <c r="H33" s="268">
        <v>8065</v>
      </c>
      <c r="I33" s="268">
        <v>97699</v>
      </c>
      <c r="J33" s="268">
        <v>8929</v>
      </c>
      <c r="K33" s="268">
        <v>97401</v>
      </c>
      <c r="L33" s="268">
        <v>7164</v>
      </c>
      <c r="M33" s="268">
        <v>98728</v>
      </c>
      <c r="N33" s="268">
        <v>349055</v>
      </c>
      <c r="O33" s="272" t="s">
        <v>890</v>
      </c>
      <c r="P33" s="262"/>
      <c r="Q33" s="269"/>
      <c r="R33" s="262"/>
      <c r="S33" s="262"/>
      <c r="T33" s="270"/>
      <c r="U33" s="270"/>
      <c r="V33" s="270"/>
      <c r="W33" s="270"/>
      <c r="X33" s="270"/>
      <c r="Y33" s="270"/>
      <c r="Z33" s="270"/>
      <c r="AA33" s="270"/>
      <c r="AB33" s="270"/>
      <c r="AC33" s="270"/>
      <c r="AD33" s="270"/>
      <c r="AE33" s="270"/>
      <c r="AF33" s="271"/>
      <c r="AG33" s="262"/>
      <c r="AH33" s="262"/>
      <c r="AI33" s="262"/>
      <c r="AJ33" s="262"/>
    </row>
    <row r="34" spans="1:36" x14ac:dyDescent="0.25">
      <c r="A34" s="272" t="s">
        <v>25</v>
      </c>
      <c r="B34" s="268">
        <v>498</v>
      </c>
      <c r="C34" s="268">
        <v>58</v>
      </c>
      <c r="D34" s="268">
        <v>25662</v>
      </c>
      <c r="E34" s="268">
        <v>850</v>
      </c>
      <c r="F34" s="268">
        <v>24464</v>
      </c>
      <c r="G34" s="268">
        <v>1742</v>
      </c>
      <c r="H34" s="268">
        <v>24970</v>
      </c>
      <c r="I34" s="268">
        <v>646</v>
      </c>
      <c r="J34" s="268">
        <v>606</v>
      </c>
      <c r="K34" s="268">
        <v>368</v>
      </c>
      <c r="L34" s="268">
        <v>23484</v>
      </c>
      <c r="M34" s="268">
        <v>2958</v>
      </c>
      <c r="N34" s="268">
        <v>29719</v>
      </c>
      <c r="O34" s="272" t="s">
        <v>891</v>
      </c>
      <c r="P34" s="262"/>
      <c r="Q34" s="269"/>
      <c r="R34" s="262"/>
      <c r="S34" s="262"/>
      <c r="T34" s="270"/>
      <c r="U34" s="270"/>
      <c r="V34" s="270"/>
      <c r="W34" s="270"/>
      <c r="X34" s="270"/>
      <c r="Y34" s="270"/>
      <c r="Z34" s="270"/>
      <c r="AA34" s="270"/>
      <c r="AB34" s="270"/>
      <c r="AC34" s="270"/>
      <c r="AD34" s="270"/>
      <c r="AE34" s="270"/>
      <c r="AF34" s="271"/>
      <c r="AG34" s="262"/>
      <c r="AH34" s="262"/>
      <c r="AI34" s="262"/>
      <c r="AJ34" s="262"/>
    </row>
    <row r="35" spans="1:36" x14ac:dyDescent="0.25">
      <c r="A35" s="272" t="s">
        <v>26</v>
      </c>
      <c r="B35" s="268">
        <v>1471823</v>
      </c>
      <c r="C35" s="268">
        <v>831329</v>
      </c>
      <c r="D35" s="268">
        <v>4666606</v>
      </c>
      <c r="E35" s="268">
        <v>261010</v>
      </c>
      <c r="F35" s="268">
        <v>3759979</v>
      </c>
      <c r="G35" s="268">
        <v>1178021</v>
      </c>
      <c r="H35" s="268">
        <v>4320342</v>
      </c>
      <c r="I35" s="268">
        <v>591106</v>
      </c>
      <c r="J35" s="268">
        <v>2993229</v>
      </c>
      <c r="K35" s="268">
        <v>1765061</v>
      </c>
      <c r="L35" s="268">
        <v>3505100</v>
      </c>
      <c r="M35" s="268">
        <v>1436278</v>
      </c>
      <c r="N35" s="268">
        <v>5021510</v>
      </c>
      <c r="O35" s="272" t="s">
        <v>892</v>
      </c>
      <c r="P35" s="262"/>
      <c r="Q35" s="269"/>
      <c r="R35" s="262"/>
      <c r="S35" s="262"/>
      <c r="T35" s="270"/>
      <c r="U35" s="270"/>
      <c r="V35" s="270"/>
      <c r="W35" s="270"/>
      <c r="X35" s="270"/>
      <c r="Y35" s="270"/>
      <c r="Z35" s="270"/>
      <c r="AA35" s="270"/>
      <c r="AB35" s="270"/>
      <c r="AC35" s="270"/>
      <c r="AD35" s="270"/>
      <c r="AE35" s="270"/>
      <c r="AF35" s="271"/>
      <c r="AG35" s="262"/>
      <c r="AH35" s="262"/>
      <c r="AI35" s="262"/>
      <c r="AJ35" s="262"/>
    </row>
    <row r="36" spans="1:36" x14ac:dyDescent="0.25">
      <c r="A36" s="272" t="s">
        <v>27</v>
      </c>
      <c r="B36" s="268">
        <v>674</v>
      </c>
      <c r="C36" s="268">
        <v>8902</v>
      </c>
      <c r="D36" s="268">
        <v>111633</v>
      </c>
      <c r="E36" s="268">
        <v>13053</v>
      </c>
      <c r="F36" s="268">
        <v>107766</v>
      </c>
      <c r="G36" s="268">
        <v>16901</v>
      </c>
      <c r="H36" s="268">
        <v>106943</v>
      </c>
      <c r="I36" s="268">
        <v>16124</v>
      </c>
      <c r="J36" s="268">
        <v>87538</v>
      </c>
      <c r="K36" s="268">
        <v>36481</v>
      </c>
      <c r="L36" s="268">
        <v>96636</v>
      </c>
      <c r="M36" s="268">
        <v>28129</v>
      </c>
      <c r="N36" s="268">
        <v>125038</v>
      </c>
      <c r="O36" s="272" t="s">
        <v>893</v>
      </c>
      <c r="P36" s="262"/>
      <c r="Q36" s="269"/>
      <c r="R36" s="262"/>
      <c r="S36" s="262"/>
      <c r="T36" s="270"/>
      <c r="U36" s="270"/>
      <c r="V36" s="270"/>
      <c r="W36" s="270"/>
      <c r="X36" s="270"/>
      <c r="Y36" s="270"/>
      <c r="Z36" s="270"/>
      <c r="AA36" s="270"/>
      <c r="AB36" s="270"/>
      <c r="AC36" s="270"/>
      <c r="AD36" s="270"/>
      <c r="AE36" s="270"/>
      <c r="AF36" s="271"/>
      <c r="AG36" s="262"/>
      <c r="AH36" s="262"/>
      <c r="AI36" s="262"/>
      <c r="AJ36" s="262"/>
    </row>
    <row r="37" spans="1:36" x14ac:dyDescent="0.25">
      <c r="A37" s="272" t="s">
        <v>28</v>
      </c>
      <c r="B37" s="268">
        <v>75193</v>
      </c>
      <c r="C37" s="268">
        <v>194146</v>
      </c>
      <c r="D37" s="268">
        <v>248373</v>
      </c>
      <c r="E37" s="268">
        <v>8075</v>
      </c>
      <c r="F37" s="268">
        <v>253301</v>
      </c>
      <c r="G37" s="268">
        <v>17500</v>
      </c>
      <c r="H37" s="268">
        <v>195418</v>
      </c>
      <c r="I37" s="268">
        <v>59725</v>
      </c>
      <c r="J37" s="268">
        <v>101770</v>
      </c>
      <c r="K37" s="268">
        <v>168547</v>
      </c>
      <c r="L37" s="268">
        <v>140314</v>
      </c>
      <c r="M37" s="268">
        <v>130417</v>
      </c>
      <c r="N37" s="268">
        <v>271421</v>
      </c>
      <c r="O37" s="272" t="s">
        <v>894</v>
      </c>
      <c r="P37" s="262"/>
      <c r="Q37" s="269"/>
      <c r="R37" s="262"/>
      <c r="S37" s="262"/>
      <c r="T37" s="270"/>
      <c r="U37" s="270"/>
      <c r="V37" s="270"/>
      <c r="W37" s="270"/>
      <c r="X37" s="270"/>
      <c r="Y37" s="270"/>
      <c r="Z37" s="270"/>
      <c r="AA37" s="270"/>
      <c r="AB37" s="270"/>
      <c r="AC37" s="270"/>
      <c r="AD37" s="270"/>
      <c r="AE37" s="270"/>
      <c r="AF37" s="271"/>
      <c r="AG37" s="262"/>
      <c r="AH37" s="262"/>
      <c r="AI37" s="262"/>
      <c r="AJ37" s="262"/>
    </row>
    <row r="38" spans="1:36" ht="30" x14ac:dyDescent="0.25">
      <c r="A38" s="272" t="s">
        <v>501</v>
      </c>
      <c r="B38" s="268">
        <v>8233</v>
      </c>
      <c r="C38" s="268">
        <v>261</v>
      </c>
      <c r="D38" s="268">
        <v>8924</v>
      </c>
      <c r="E38" s="268">
        <v>332</v>
      </c>
      <c r="F38" s="268">
        <v>9122</v>
      </c>
      <c r="G38" s="268">
        <v>149</v>
      </c>
      <c r="H38" s="268">
        <v>9188</v>
      </c>
      <c r="I38" s="268">
        <v>72</v>
      </c>
      <c r="J38" s="268">
        <v>73</v>
      </c>
      <c r="K38" s="268">
        <v>9230</v>
      </c>
      <c r="L38" s="268">
        <v>7054</v>
      </c>
      <c r="M38" s="268">
        <v>2225</v>
      </c>
      <c r="N38" s="268">
        <v>9315</v>
      </c>
      <c r="O38" s="272" t="s">
        <v>904</v>
      </c>
      <c r="P38" s="262"/>
      <c r="Q38" s="269"/>
      <c r="R38" s="262"/>
      <c r="S38" s="262"/>
      <c r="T38" s="270"/>
      <c r="U38" s="270"/>
      <c r="V38" s="270"/>
      <c r="W38" s="270"/>
      <c r="X38" s="270"/>
      <c r="Y38" s="270"/>
      <c r="Z38" s="270"/>
      <c r="AA38" s="270"/>
      <c r="AB38" s="270"/>
      <c r="AC38" s="270"/>
      <c r="AD38" s="270"/>
      <c r="AE38" s="270"/>
      <c r="AF38" s="271"/>
      <c r="AG38" s="262"/>
      <c r="AH38" s="262"/>
      <c r="AI38" s="262"/>
      <c r="AJ38" s="262"/>
    </row>
    <row r="39" spans="1:36" ht="19.5" customHeight="1" x14ac:dyDescent="0.25">
      <c r="A39" s="272" t="s">
        <v>500</v>
      </c>
      <c r="B39" s="268">
        <v>2227</v>
      </c>
      <c r="C39" s="268">
        <v>0</v>
      </c>
      <c r="D39" s="268">
        <v>2225</v>
      </c>
      <c r="E39" s="268">
        <v>2</v>
      </c>
      <c r="F39" s="268">
        <v>2046</v>
      </c>
      <c r="G39" s="268">
        <v>179</v>
      </c>
      <c r="H39" s="268">
        <v>2220</v>
      </c>
      <c r="I39" s="268">
        <v>6</v>
      </c>
      <c r="J39" s="268">
        <v>2226</v>
      </c>
      <c r="K39" s="268">
        <v>1</v>
      </c>
      <c r="L39" s="268">
        <v>1973</v>
      </c>
      <c r="M39" s="268">
        <v>254</v>
      </c>
      <c r="N39" s="268">
        <v>2285</v>
      </c>
      <c r="O39" s="272" t="s">
        <v>896</v>
      </c>
      <c r="P39" s="262"/>
      <c r="Q39" s="269"/>
      <c r="R39" s="262"/>
      <c r="S39" s="262"/>
      <c r="T39" s="270"/>
      <c r="U39" s="270"/>
      <c r="V39" s="270"/>
      <c r="W39" s="270"/>
      <c r="X39" s="270"/>
      <c r="Y39" s="270"/>
      <c r="Z39" s="270"/>
      <c r="AA39" s="270"/>
      <c r="AB39" s="270"/>
      <c r="AC39" s="270"/>
      <c r="AD39" s="270"/>
      <c r="AE39" s="270"/>
      <c r="AF39" s="271"/>
      <c r="AG39" s="262"/>
      <c r="AH39" s="262"/>
      <c r="AI39" s="262"/>
      <c r="AJ39" s="262"/>
    </row>
    <row r="40" spans="1:36" ht="16.5" customHeight="1" x14ac:dyDescent="0.25">
      <c r="A40" s="272" t="s">
        <v>31</v>
      </c>
      <c r="B40" s="268">
        <v>2</v>
      </c>
      <c r="C40" s="268">
        <v>3624</v>
      </c>
      <c r="D40" s="268">
        <v>4515</v>
      </c>
      <c r="E40" s="268">
        <v>133</v>
      </c>
      <c r="F40" s="268">
        <v>3828</v>
      </c>
      <c r="G40" s="268">
        <v>822</v>
      </c>
      <c r="H40" s="268">
        <v>4211</v>
      </c>
      <c r="I40" s="268">
        <v>415</v>
      </c>
      <c r="J40" s="268">
        <v>775</v>
      </c>
      <c r="K40" s="268">
        <v>1</v>
      </c>
      <c r="L40" s="268">
        <v>4196</v>
      </c>
      <c r="M40" s="268">
        <v>455</v>
      </c>
      <c r="N40" s="268">
        <v>4651</v>
      </c>
      <c r="O40" s="272" t="s">
        <v>897</v>
      </c>
      <c r="P40" s="262"/>
      <c r="Q40" s="269"/>
      <c r="R40" s="262"/>
      <c r="S40" s="262"/>
      <c r="T40" s="270"/>
      <c r="U40" s="270"/>
      <c r="V40" s="270"/>
      <c r="W40" s="270"/>
      <c r="X40" s="270"/>
      <c r="Y40" s="270"/>
      <c r="Z40" s="270"/>
      <c r="AA40" s="270"/>
      <c r="AB40" s="270"/>
      <c r="AC40" s="270"/>
      <c r="AD40" s="270"/>
      <c r="AE40" s="270"/>
      <c r="AF40" s="271"/>
      <c r="AG40" s="262"/>
      <c r="AH40" s="262"/>
      <c r="AI40" s="262"/>
      <c r="AJ40" s="262"/>
    </row>
    <row r="41" spans="1:36" s="277" customFormat="1" x14ac:dyDescent="0.25">
      <c r="A41" s="273" t="s">
        <v>247</v>
      </c>
      <c r="B41" s="274">
        <v>5383923</v>
      </c>
      <c r="C41" s="274">
        <v>7129341</v>
      </c>
      <c r="D41" s="274">
        <v>19880655</v>
      </c>
      <c r="E41" s="274">
        <v>1665325</v>
      </c>
      <c r="F41" s="274">
        <v>13660394</v>
      </c>
      <c r="G41" s="274">
        <v>8421891</v>
      </c>
      <c r="H41" s="274">
        <v>18488267</v>
      </c>
      <c r="I41" s="274">
        <v>3418493</v>
      </c>
      <c r="J41" s="274">
        <v>11760875</v>
      </c>
      <c r="K41" s="274">
        <v>8454449</v>
      </c>
      <c r="L41" s="274">
        <v>13241624</v>
      </c>
      <c r="M41" s="274">
        <v>8899393</v>
      </c>
      <c r="N41" s="274">
        <v>24456370</v>
      </c>
      <c r="O41" s="275" t="s">
        <v>898</v>
      </c>
      <c r="P41" s="266"/>
      <c r="Q41" s="269"/>
      <c r="R41" s="262"/>
      <c r="S41" s="276"/>
      <c r="T41" s="270"/>
      <c r="U41" s="270"/>
      <c r="V41" s="270"/>
      <c r="W41" s="270"/>
      <c r="X41" s="270"/>
      <c r="Y41" s="270"/>
      <c r="Z41" s="270"/>
      <c r="AA41" s="270"/>
      <c r="AB41" s="270"/>
      <c r="AC41" s="270"/>
      <c r="AD41" s="270"/>
      <c r="AE41" s="270"/>
      <c r="AF41" s="271"/>
      <c r="AG41" s="276"/>
      <c r="AH41" s="276"/>
      <c r="AI41" s="276"/>
      <c r="AJ41" s="276"/>
    </row>
    <row r="42" spans="1:36" ht="15" customHeight="1" x14ac:dyDescent="0.25">
      <c r="A42" s="413" t="s">
        <v>843</v>
      </c>
      <c r="B42" s="413"/>
      <c r="C42" s="413"/>
      <c r="D42" s="413"/>
      <c r="E42" s="413"/>
      <c r="F42" s="413"/>
      <c r="G42" s="413"/>
      <c r="H42" s="413"/>
      <c r="I42" s="413"/>
      <c r="J42" s="413"/>
      <c r="K42" s="413"/>
      <c r="L42" s="413"/>
      <c r="M42" s="413"/>
      <c r="N42" s="413"/>
      <c r="R42" s="262"/>
      <c r="S42" s="262"/>
      <c r="T42" s="278"/>
      <c r="U42" s="278"/>
      <c r="V42" s="278"/>
      <c r="W42" s="278"/>
      <c r="X42" s="278"/>
      <c r="Y42" s="278"/>
      <c r="Z42" s="278"/>
      <c r="AA42" s="278"/>
      <c r="AB42" s="278"/>
      <c r="AC42" s="278"/>
      <c r="AD42" s="278"/>
      <c r="AE42" s="278"/>
      <c r="AF42" s="279"/>
      <c r="AG42" s="262"/>
      <c r="AH42" s="262"/>
      <c r="AI42" s="262"/>
      <c r="AJ42" s="262"/>
    </row>
    <row r="43" spans="1:36" x14ac:dyDescent="0.25">
      <c r="A43" s="410" t="s">
        <v>844</v>
      </c>
      <c r="B43" s="404"/>
      <c r="C43" s="404"/>
      <c r="D43" s="404"/>
      <c r="E43" s="404"/>
      <c r="F43" s="404"/>
      <c r="G43" s="404"/>
      <c r="H43" s="404"/>
      <c r="I43" s="404"/>
      <c r="J43" s="404"/>
      <c r="K43" s="404"/>
      <c r="L43" s="404"/>
      <c r="M43" s="404"/>
      <c r="N43" s="404"/>
      <c r="R43" s="262"/>
      <c r="S43" s="262"/>
      <c r="T43" s="262"/>
      <c r="U43" s="262"/>
      <c r="V43" s="262"/>
      <c r="W43" s="262"/>
      <c r="X43" s="262"/>
      <c r="Y43" s="262"/>
      <c r="Z43" s="262"/>
      <c r="AA43" s="262"/>
      <c r="AB43" s="262"/>
      <c r="AC43" s="262"/>
      <c r="AD43" s="262"/>
      <c r="AE43" s="262"/>
      <c r="AF43" s="262"/>
      <c r="AG43" s="262"/>
      <c r="AH43" s="262"/>
      <c r="AI43" s="262"/>
      <c r="AJ43" s="262"/>
    </row>
    <row r="44" spans="1:36" ht="15" customHeight="1" x14ac:dyDescent="0.25">
      <c r="A44" s="417" t="s">
        <v>900</v>
      </c>
      <c r="B44" s="417"/>
      <c r="C44" s="417"/>
      <c r="D44" s="417"/>
      <c r="E44" s="417"/>
      <c r="F44" s="417"/>
      <c r="G44" s="417"/>
      <c r="H44" s="417"/>
      <c r="I44" s="417"/>
      <c r="J44" s="417"/>
      <c r="K44" s="417"/>
      <c r="L44" s="417"/>
      <c r="M44" s="417"/>
      <c r="N44" s="417"/>
      <c r="O44" s="417"/>
      <c r="R44" s="262"/>
      <c r="S44" s="262"/>
      <c r="T44" s="262"/>
      <c r="U44" s="262"/>
      <c r="V44" s="262"/>
      <c r="W44" s="262"/>
      <c r="X44" s="262"/>
      <c r="Y44" s="262"/>
      <c r="Z44" s="262"/>
      <c r="AA44" s="262"/>
      <c r="AB44" s="262"/>
      <c r="AC44" s="262"/>
      <c r="AD44" s="262"/>
      <c r="AE44" s="262"/>
      <c r="AF44" s="262"/>
      <c r="AG44" s="262"/>
      <c r="AH44" s="262"/>
      <c r="AI44" s="262"/>
      <c r="AJ44" s="262"/>
    </row>
    <row r="45" spans="1:36" ht="15" customHeight="1" x14ac:dyDescent="0.25">
      <c r="A45" s="417" t="s">
        <v>901</v>
      </c>
      <c r="B45" s="417"/>
      <c r="C45" s="417"/>
      <c r="D45" s="417"/>
      <c r="E45" s="417"/>
      <c r="F45" s="417"/>
      <c r="G45" s="417"/>
      <c r="H45" s="417"/>
      <c r="I45" s="417"/>
      <c r="J45" s="417"/>
      <c r="K45" s="417"/>
      <c r="L45" s="417"/>
      <c r="M45" s="417"/>
      <c r="N45" s="417"/>
      <c r="O45" s="417"/>
      <c r="R45" s="262"/>
      <c r="S45" s="262"/>
      <c r="T45" s="262"/>
      <c r="U45" s="262"/>
      <c r="V45" s="262"/>
      <c r="W45" s="262"/>
      <c r="X45" s="262"/>
      <c r="Y45" s="262"/>
      <c r="Z45" s="262"/>
      <c r="AA45" s="262"/>
      <c r="AB45" s="262"/>
      <c r="AC45" s="262"/>
      <c r="AD45" s="262"/>
      <c r="AE45" s="262"/>
      <c r="AF45" s="262"/>
      <c r="AG45" s="262"/>
      <c r="AH45" s="262"/>
      <c r="AI45" s="262"/>
      <c r="AJ45" s="262"/>
    </row>
    <row r="46" spans="1:36" ht="18" customHeight="1" x14ac:dyDescent="0.25">
      <c r="A46" s="418" t="s">
        <v>902</v>
      </c>
      <c r="B46" s="418"/>
      <c r="C46" s="418"/>
      <c r="D46" s="418"/>
      <c r="E46" s="418"/>
      <c r="F46" s="418"/>
      <c r="G46" s="418"/>
      <c r="H46" s="418"/>
      <c r="I46" s="418"/>
      <c r="J46" s="418"/>
      <c r="K46" s="418"/>
      <c r="L46" s="418"/>
      <c r="M46" s="418"/>
      <c r="N46" s="418"/>
      <c r="O46" s="418"/>
      <c r="R46" s="262"/>
      <c r="S46" s="262"/>
      <c r="T46" s="262"/>
      <c r="U46" s="262"/>
      <c r="V46" s="262"/>
      <c r="W46" s="262"/>
      <c r="X46" s="262"/>
      <c r="Y46" s="262"/>
      <c r="Z46" s="262"/>
      <c r="AA46" s="262"/>
      <c r="AB46" s="262"/>
      <c r="AC46" s="262"/>
      <c r="AD46" s="262"/>
      <c r="AE46" s="262"/>
      <c r="AF46" s="262"/>
      <c r="AG46" s="262"/>
      <c r="AH46" s="262"/>
      <c r="AI46" s="262"/>
      <c r="AJ46" s="262"/>
    </row>
    <row r="47" spans="1:36" ht="18" customHeight="1" x14ac:dyDescent="0.25">
      <c r="A47" s="418" t="s">
        <v>903</v>
      </c>
      <c r="B47" s="418"/>
      <c r="C47" s="418"/>
      <c r="D47" s="418"/>
      <c r="E47" s="418"/>
      <c r="F47" s="418"/>
      <c r="G47" s="418"/>
      <c r="H47" s="418"/>
      <c r="I47" s="418"/>
      <c r="J47" s="418"/>
      <c r="K47" s="418"/>
      <c r="L47" s="418"/>
      <c r="M47" s="418"/>
      <c r="N47" s="418"/>
      <c r="O47" s="418"/>
      <c r="R47" s="262"/>
      <c r="S47" s="262"/>
      <c r="T47" s="262"/>
      <c r="U47" s="262"/>
      <c r="V47" s="262"/>
      <c r="W47" s="262"/>
      <c r="X47" s="262"/>
      <c r="Y47" s="262"/>
      <c r="Z47" s="262"/>
      <c r="AA47" s="262"/>
      <c r="AB47" s="262"/>
      <c r="AC47" s="262"/>
      <c r="AD47" s="262"/>
      <c r="AE47" s="262"/>
      <c r="AF47" s="262"/>
      <c r="AG47" s="262"/>
      <c r="AH47" s="262"/>
      <c r="AI47" s="262"/>
      <c r="AJ47" s="262"/>
    </row>
    <row r="48" spans="1:36" ht="15" customHeight="1" x14ac:dyDescent="0.25">
      <c r="A48" s="402" t="s">
        <v>848</v>
      </c>
      <c r="B48" s="402"/>
      <c r="C48" s="402"/>
      <c r="D48" s="402"/>
      <c r="E48" s="402"/>
      <c r="F48" s="402"/>
      <c r="G48" s="402"/>
      <c r="H48" s="402"/>
      <c r="I48" s="402"/>
      <c r="J48" s="402"/>
      <c r="K48" s="402"/>
      <c r="L48" s="402"/>
      <c r="M48" s="402"/>
      <c r="N48" s="402"/>
      <c r="O48" s="402"/>
      <c r="R48" s="262"/>
      <c r="S48" s="262"/>
      <c r="T48" s="262"/>
      <c r="U48" s="262"/>
      <c r="V48" s="262"/>
      <c r="W48" s="262"/>
      <c r="X48" s="262"/>
      <c r="Y48" s="262"/>
      <c r="Z48" s="262"/>
      <c r="AA48" s="262"/>
      <c r="AB48" s="262"/>
      <c r="AC48" s="262"/>
      <c r="AD48" s="262"/>
      <c r="AE48" s="262"/>
      <c r="AF48" s="262"/>
      <c r="AG48" s="262"/>
      <c r="AH48" s="262"/>
      <c r="AI48" s="262"/>
      <c r="AJ48" s="262"/>
    </row>
    <row r="49" spans="1:36" x14ac:dyDescent="0.25">
      <c r="A49" s="261"/>
      <c r="B49" s="407" t="s">
        <v>736</v>
      </c>
      <c r="C49" s="411"/>
      <c r="D49" s="411" t="s">
        <v>735</v>
      </c>
      <c r="E49" s="411"/>
      <c r="F49" s="411" t="s">
        <v>737</v>
      </c>
      <c r="G49" s="411"/>
      <c r="H49" s="411" t="s">
        <v>729</v>
      </c>
      <c r="I49" s="411"/>
      <c r="J49" s="411" t="s">
        <v>733</v>
      </c>
      <c r="K49" s="411"/>
      <c r="L49" s="411" t="s">
        <v>734</v>
      </c>
      <c r="M49" s="411"/>
      <c r="N49" s="408" t="s">
        <v>730</v>
      </c>
      <c r="O49" s="261"/>
      <c r="P49" s="262"/>
      <c r="Q49" s="262"/>
      <c r="R49" s="262"/>
      <c r="S49" s="262"/>
      <c r="T49" s="262"/>
      <c r="U49" s="262"/>
      <c r="V49" s="262"/>
      <c r="W49" s="262"/>
      <c r="X49" s="262"/>
      <c r="Y49" s="262"/>
      <c r="Z49" s="262"/>
      <c r="AA49" s="262"/>
      <c r="AB49" s="262"/>
      <c r="AC49" s="262"/>
      <c r="AD49" s="262"/>
      <c r="AE49" s="262"/>
      <c r="AF49" s="262"/>
      <c r="AG49" s="262"/>
      <c r="AH49" s="262"/>
      <c r="AI49" s="262"/>
      <c r="AJ49" s="262"/>
    </row>
    <row r="50" spans="1:36" ht="45" x14ac:dyDescent="0.25">
      <c r="A50" s="263" t="s">
        <v>493</v>
      </c>
      <c r="B50" s="264" t="s">
        <v>731</v>
      </c>
      <c r="C50" s="265" t="s">
        <v>732</v>
      </c>
      <c r="D50" s="265" t="s">
        <v>731</v>
      </c>
      <c r="E50" s="265" t="s">
        <v>732</v>
      </c>
      <c r="F50" s="265" t="s">
        <v>731</v>
      </c>
      <c r="G50" s="280" t="s">
        <v>737</v>
      </c>
      <c r="H50" s="265" t="s">
        <v>731</v>
      </c>
      <c r="I50" s="265" t="s">
        <v>732</v>
      </c>
      <c r="J50" s="265" t="s">
        <v>731</v>
      </c>
      <c r="K50" s="265" t="s">
        <v>732</v>
      </c>
      <c r="L50" s="265" t="s">
        <v>731</v>
      </c>
      <c r="M50" s="265" t="s">
        <v>732</v>
      </c>
      <c r="N50" s="409"/>
      <c r="O50" s="263" t="s">
        <v>860</v>
      </c>
      <c r="P50" s="266"/>
      <c r="Q50" s="266"/>
      <c r="R50" s="266"/>
      <c r="S50" s="262"/>
      <c r="T50" s="262"/>
      <c r="U50" s="262"/>
      <c r="V50" s="262"/>
      <c r="W50" s="262"/>
      <c r="X50" s="262"/>
      <c r="Y50" s="262"/>
      <c r="Z50" s="262"/>
      <c r="AA50" s="262"/>
      <c r="AB50" s="262"/>
      <c r="AC50" s="262"/>
      <c r="AD50" s="262"/>
      <c r="AE50" s="262"/>
      <c r="AF50" s="262"/>
      <c r="AG50" s="262"/>
      <c r="AH50" s="262"/>
      <c r="AI50" s="262"/>
      <c r="AJ50" s="262"/>
    </row>
    <row r="51" spans="1:36" x14ac:dyDescent="0.25">
      <c r="A51" s="267" t="s">
        <v>0</v>
      </c>
      <c r="B51" s="268">
        <v>1206973</v>
      </c>
      <c r="C51" s="268">
        <v>248577</v>
      </c>
      <c r="D51" s="268">
        <v>1383144</v>
      </c>
      <c r="E51" s="268">
        <v>68890</v>
      </c>
      <c r="F51" s="268">
        <v>1041523</v>
      </c>
      <c r="G51" s="268">
        <v>413430</v>
      </c>
      <c r="H51" s="268">
        <v>1302227</v>
      </c>
      <c r="I51" s="268">
        <v>141756</v>
      </c>
      <c r="J51" s="268">
        <v>1302548</v>
      </c>
      <c r="K51" s="268">
        <v>154786</v>
      </c>
      <c r="L51" s="268">
        <v>936856</v>
      </c>
      <c r="M51" s="268">
        <v>519655</v>
      </c>
      <c r="N51" s="268">
        <v>1457513</v>
      </c>
      <c r="O51" s="267" t="s">
        <v>865</v>
      </c>
      <c r="P51" s="262"/>
      <c r="Q51" s="262"/>
      <c r="R51" s="262"/>
      <c r="S51" s="262"/>
      <c r="T51" s="262"/>
      <c r="U51" s="262"/>
      <c r="V51" s="262"/>
      <c r="W51" s="262"/>
      <c r="X51" s="262"/>
      <c r="Y51" s="262"/>
      <c r="Z51" s="262"/>
      <c r="AA51" s="262"/>
      <c r="AB51" s="262"/>
      <c r="AC51" s="262"/>
      <c r="AD51" s="262"/>
      <c r="AE51" s="262"/>
      <c r="AF51" s="262"/>
      <c r="AG51" s="262"/>
      <c r="AH51" s="262"/>
      <c r="AI51" s="262"/>
      <c r="AJ51" s="262"/>
    </row>
    <row r="52" spans="1:36" x14ac:dyDescent="0.25">
      <c r="A52" s="272" t="s">
        <v>1</v>
      </c>
      <c r="B52" s="268">
        <v>1</v>
      </c>
      <c r="C52" s="268">
        <v>16</v>
      </c>
      <c r="D52" s="268">
        <v>640</v>
      </c>
      <c r="E52" s="268">
        <v>148</v>
      </c>
      <c r="F52" s="268">
        <v>787</v>
      </c>
      <c r="G52" s="268">
        <v>2</v>
      </c>
      <c r="H52" s="268">
        <v>632</v>
      </c>
      <c r="I52" s="268">
        <v>155</v>
      </c>
      <c r="J52" s="268">
        <v>606</v>
      </c>
      <c r="K52" s="268">
        <v>183</v>
      </c>
      <c r="L52" s="268">
        <v>687</v>
      </c>
      <c r="M52" s="268">
        <v>102</v>
      </c>
      <c r="N52" s="268">
        <v>791</v>
      </c>
      <c r="O52" s="272" t="s">
        <v>866</v>
      </c>
      <c r="P52" s="262"/>
      <c r="Q52" s="262"/>
      <c r="R52" s="262"/>
      <c r="S52" s="262"/>
      <c r="T52" s="262"/>
      <c r="U52" s="262"/>
      <c r="V52" s="262"/>
      <c r="W52" s="262"/>
      <c r="X52" s="262"/>
      <c r="Y52" s="262"/>
      <c r="Z52" s="262"/>
      <c r="AA52" s="262"/>
      <c r="AB52" s="262"/>
      <c r="AC52" s="262"/>
      <c r="AD52" s="262"/>
      <c r="AE52" s="262"/>
      <c r="AF52" s="262"/>
      <c r="AG52" s="262"/>
      <c r="AH52" s="262"/>
      <c r="AI52" s="262"/>
      <c r="AJ52" s="262"/>
    </row>
    <row r="53" spans="1:36" x14ac:dyDescent="0.25">
      <c r="A53" s="272" t="s">
        <v>2</v>
      </c>
      <c r="B53" s="268">
        <v>2563</v>
      </c>
      <c r="C53" s="268">
        <v>87616</v>
      </c>
      <c r="D53" s="268">
        <v>92623</v>
      </c>
      <c r="E53" s="268">
        <v>581</v>
      </c>
      <c r="F53" s="268">
        <v>92709</v>
      </c>
      <c r="G53" s="268">
        <v>598</v>
      </c>
      <c r="H53" s="268">
        <v>89852</v>
      </c>
      <c r="I53" s="268">
        <v>3070</v>
      </c>
      <c r="J53" s="268">
        <v>86507</v>
      </c>
      <c r="K53" s="268">
        <v>3090</v>
      </c>
      <c r="L53" s="268">
        <v>80352</v>
      </c>
      <c r="M53" s="268">
        <v>12823</v>
      </c>
      <c r="N53" s="268">
        <v>93995</v>
      </c>
      <c r="O53" s="272" t="s">
        <v>867</v>
      </c>
      <c r="P53" s="262"/>
      <c r="Q53" s="262"/>
      <c r="R53" s="262"/>
      <c r="S53" s="262"/>
      <c r="T53" s="262"/>
      <c r="U53" s="262"/>
      <c r="V53" s="262"/>
      <c r="W53" s="262"/>
      <c r="X53" s="262"/>
      <c r="Y53" s="262"/>
      <c r="Z53" s="262"/>
      <c r="AA53" s="262"/>
      <c r="AB53" s="262"/>
      <c r="AC53" s="262"/>
      <c r="AD53" s="262"/>
      <c r="AE53" s="262"/>
      <c r="AF53" s="262"/>
      <c r="AG53" s="262"/>
      <c r="AH53" s="262"/>
      <c r="AI53" s="262"/>
      <c r="AJ53" s="262"/>
    </row>
    <row r="54" spans="1:36" x14ac:dyDescent="0.25">
      <c r="A54" s="272" t="s">
        <v>3</v>
      </c>
      <c r="B54" s="268">
        <v>0</v>
      </c>
      <c r="C54" s="268">
        <v>0</v>
      </c>
      <c r="D54" s="268">
        <v>7</v>
      </c>
      <c r="E54" s="268">
        <v>0</v>
      </c>
      <c r="F54" s="268">
        <v>3</v>
      </c>
      <c r="G54" s="268">
        <v>4</v>
      </c>
      <c r="H54" s="268">
        <v>7</v>
      </c>
      <c r="I54" s="268">
        <v>0</v>
      </c>
      <c r="J54" s="268">
        <v>0</v>
      </c>
      <c r="K54" s="268">
        <v>0</v>
      </c>
      <c r="L54" s="268">
        <v>7</v>
      </c>
      <c r="M54" s="268">
        <v>0</v>
      </c>
      <c r="N54" s="268">
        <v>10</v>
      </c>
      <c r="O54" s="272" t="s">
        <v>868</v>
      </c>
      <c r="P54" s="262"/>
      <c r="Q54" s="262"/>
      <c r="R54" s="262"/>
      <c r="S54" s="262"/>
      <c r="T54" s="262"/>
      <c r="U54" s="262"/>
      <c r="V54" s="262"/>
      <c r="W54" s="262"/>
      <c r="X54" s="262"/>
      <c r="Y54" s="262"/>
      <c r="Z54" s="262"/>
      <c r="AA54" s="262"/>
      <c r="AB54" s="262"/>
      <c r="AC54" s="262"/>
      <c r="AD54" s="262"/>
      <c r="AE54" s="262"/>
      <c r="AF54" s="262"/>
      <c r="AG54" s="262"/>
      <c r="AH54" s="262"/>
      <c r="AI54" s="262"/>
      <c r="AJ54" s="262"/>
    </row>
    <row r="55" spans="1:36" x14ac:dyDescent="0.25">
      <c r="A55" s="272" t="s">
        <v>4</v>
      </c>
      <c r="B55" s="268">
        <v>571227</v>
      </c>
      <c r="C55" s="268">
        <v>247198</v>
      </c>
      <c r="D55" s="268">
        <v>834552</v>
      </c>
      <c r="E55" s="268">
        <v>29911</v>
      </c>
      <c r="F55" s="268">
        <v>779963</v>
      </c>
      <c r="G55" s="268">
        <v>87320</v>
      </c>
      <c r="H55" s="268">
        <v>835091</v>
      </c>
      <c r="I55" s="268">
        <v>28916</v>
      </c>
      <c r="J55" s="268">
        <v>567432</v>
      </c>
      <c r="K55" s="268">
        <v>314292</v>
      </c>
      <c r="L55" s="268">
        <v>493841</v>
      </c>
      <c r="M55" s="268">
        <v>373985</v>
      </c>
      <c r="N55" s="268">
        <v>892905</v>
      </c>
      <c r="O55" s="272" t="s">
        <v>869</v>
      </c>
      <c r="P55" s="262"/>
      <c r="Q55" s="262"/>
      <c r="R55" s="262"/>
      <c r="S55" s="262"/>
      <c r="T55" s="262"/>
      <c r="U55" s="262"/>
      <c r="V55" s="262"/>
      <c r="W55" s="262"/>
      <c r="X55" s="262"/>
      <c r="Y55" s="262"/>
      <c r="Z55" s="262"/>
      <c r="AA55" s="262"/>
      <c r="AB55" s="262"/>
      <c r="AC55" s="262"/>
      <c r="AD55" s="262"/>
      <c r="AE55" s="262"/>
      <c r="AF55" s="262"/>
      <c r="AG55" s="262"/>
      <c r="AH55" s="262"/>
      <c r="AI55" s="262"/>
      <c r="AJ55" s="262"/>
    </row>
    <row r="56" spans="1:36" x14ac:dyDescent="0.25">
      <c r="A56" s="272" t="s">
        <v>5</v>
      </c>
      <c r="B56" s="268">
        <v>465</v>
      </c>
      <c r="C56" s="268">
        <v>63</v>
      </c>
      <c r="D56" s="268">
        <v>521</v>
      </c>
      <c r="E56" s="268">
        <v>6</v>
      </c>
      <c r="F56" s="268">
        <v>463</v>
      </c>
      <c r="G56" s="268">
        <v>65</v>
      </c>
      <c r="H56" s="268">
        <v>411</v>
      </c>
      <c r="I56" s="268">
        <v>116</v>
      </c>
      <c r="J56" s="268">
        <v>436</v>
      </c>
      <c r="K56" s="268">
        <v>92</v>
      </c>
      <c r="L56" s="268">
        <v>521</v>
      </c>
      <c r="M56" s="268">
        <v>7</v>
      </c>
      <c r="N56" s="268">
        <v>557</v>
      </c>
      <c r="O56" s="272" t="s">
        <v>870</v>
      </c>
      <c r="P56" s="262"/>
      <c r="Q56" s="262"/>
      <c r="R56" s="262"/>
      <c r="S56" s="262"/>
      <c r="T56" s="262"/>
      <c r="U56" s="262"/>
      <c r="V56" s="262"/>
      <c r="W56" s="262"/>
      <c r="X56" s="262"/>
      <c r="Y56" s="262"/>
      <c r="Z56" s="262"/>
      <c r="AA56" s="262"/>
      <c r="AB56" s="262"/>
      <c r="AC56" s="262"/>
      <c r="AD56" s="262"/>
      <c r="AE56" s="262"/>
      <c r="AF56" s="262"/>
      <c r="AG56" s="262"/>
      <c r="AH56" s="262"/>
      <c r="AI56" s="262"/>
      <c r="AJ56" s="262"/>
    </row>
    <row r="57" spans="1:36" x14ac:dyDescent="0.25">
      <c r="A57" s="272" t="s">
        <v>6</v>
      </c>
      <c r="B57" s="268">
        <v>1772</v>
      </c>
      <c r="C57" s="268">
        <v>2307</v>
      </c>
      <c r="D57" s="268">
        <v>3965</v>
      </c>
      <c r="E57" s="268">
        <v>92</v>
      </c>
      <c r="F57" s="268">
        <v>4043</v>
      </c>
      <c r="G57" s="268">
        <v>15</v>
      </c>
      <c r="H57" s="268">
        <v>3977</v>
      </c>
      <c r="I57" s="268">
        <v>69</v>
      </c>
      <c r="J57" s="268">
        <v>191</v>
      </c>
      <c r="K57" s="268">
        <v>177</v>
      </c>
      <c r="L57" s="268">
        <v>3397</v>
      </c>
      <c r="M57" s="268">
        <v>661</v>
      </c>
      <c r="N57" s="268">
        <v>11861</v>
      </c>
      <c r="O57" s="272" t="s">
        <v>871</v>
      </c>
      <c r="P57" s="262"/>
      <c r="Q57" s="262"/>
      <c r="R57" s="262"/>
      <c r="S57" s="262"/>
      <c r="T57" s="262"/>
      <c r="U57" s="262"/>
      <c r="V57" s="262"/>
      <c r="W57" s="262"/>
      <c r="X57" s="262"/>
      <c r="Y57" s="262"/>
      <c r="Z57" s="262"/>
      <c r="AA57" s="262"/>
      <c r="AB57" s="262"/>
      <c r="AC57" s="262"/>
      <c r="AD57" s="262"/>
      <c r="AE57" s="262"/>
      <c r="AF57" s="262"/>
      <c r="AG57" s="262"/>
      <c r="AH57" s="262"/>
      <c r="AI57" s="262"/>
      <c r="AJ57" s="262"/>
    </row>
    <row r="58" spans="1:36" x14ac:dyDescent="0.25">
      <c r="A58" s="272" t="s">
        <v>7</v>
      </c>
      <c r="B58" s="268">
        <v>629375</v>
      </c>
      <c r="C58" s="268">
        <v>578963</v>
      </c>
      <c r="D58" s="268">
        <v>1133597</v>
      </c>
      <c r="E58" s="268">
        <v>74726</v>
      </c>
      <c r="F58" s="268">
        <v>899596</v>
      </c>
      <c r="G58" s="268">
        <v>309105</v>
      </c>
      <c r="H58" s="268">
        <v>1148521</v>
      </c>
      <c r="I58" s="268">
        <v>57208</v>
      </c>
      <c r="J58" s="268">
        <v>932757</v>
      </c>
      <c r="K58" s="268">
        <v>276056</v>
      </c>
      <c r="L58" s="268">
        <v>828127</v>
      </c>
      <c r="M58" s="268">
        <v>380651</v>
      </c>
      <c r="N58" s="268">
        <v>1216799</v>
      </c>
      <c r="O58" s="272" t="s">
        <v>872</v>
      </c>
      <c r="P58" s="262"/>
      <c r="Q58" s="262"/>
      <c r="R58" s="262"/>
      <c r="S58" s="262"/>
      <c r="T58" s="262"/>
      <c r="U58" s="262"/>
      <c r="V58" s="262"/>
      <c r="W58" s="262"/>
      <c r="X58" s="262"/>
      <c r="Y58" s="262"/>
      <c r="Z58" s="262"/>
      <c r="AA58" s="262"/>
      <c r="AB58" s="262"/>
      <c r="AC58" s="262"/>
      <c r="AD58" s="262"/>
      <c r="AE58" s="262"/>
      <c r="AF58" s="262"/>
      <c r="AG58" s="262"/>
      <c r="AH58" s="262"/>
      <c r="AI58" s="262"/>
      <c r="AJ58" s="262"/>
    </row>
    <row r="59" spans="1:36" x14ac:dyDescent="0.25">
      <c r="A59" s="272" t="s">
        <v>8</v>
      </c>
      <c r="B59" s="268">
        <v>30187</v>
      </c>
      <c r="C59" s="268">
        <v>12280</v>
      </c>
      <c r="D59" s="268">
        <v>265255</v>
      </c>
      <c r="E59" s="268">
        <v>10287</v>
      </c>
      <c r="F59" s="268">
        <v>301646</v>
      </c>
      <c r="G59" s="268">
        <v>98881</v>
      </c>
      <c r="H59" s="268">
        <v>287662</v>
      </c>
      <c r="I59" s="268">
        <v>109224</v>
      </c>
      <c r="J59" s="268">
        <v>348860</v>
      </c>
      <c r="K59" s="268">
        <v>25090</v>
      </c>
      <c r="L59" s="268">
        <v>320376</v>
      </c>
      <c r="M59" s="268">
        <v>79243</v>
      </c>
      <c r="N59" s="268">
        <v>424320</v>
      </c>
      <c r="O59" s="272" t="s">
        <v>873</v>
      </c>
      <c r="P59" s="262"/>
      <c r="Q59" s="262"/>
      <c r="R59" s="262"/>
      <c r="S59" s="262"/>
      <c r="T59" s="262"/>
      <c r="U59" s="262"/>
      <c r="V59" s="262"/>
      <c r="W59" s="262"/>
      <c r="X59" s="262"/>
      <c r="Y59" s="262"/>
      <c r="Z59" s="262"/>
      <c r="AA59" s="262"/>
      <c r="AB59" s="262"/>
      <c r="AC59" s="262"/>
      <c r="AD59" s="262"/>
      <c r="AE59" s="262"/>
      <c r="AF59" s="262"/>
      <c r="AG59" s="262"/>
      <c r="AH59" s="262"/>
      <c r="AI59" s="262"/>
      <c r="AJ59" s="262"/>
    </row>
    <row r="60" spans="1:36" x14ac:dyDescent="0.25">
      <c r="A60" s="272" t="s">
        <v>9</v>
      </c>
      <c r="B60" s="268">
        <v>32369</v>
      </c>
      <c r="C60" s="268">
        <v>1568</v>
      </c>
      <c r="D60" s="268">
        <v>83035</v>
      </c>
      <c r="E60" s="268">
        <v>2443</v>
      </c>
      <c r="F60" s="268">
        <v>76332</v>
      </c>
      <c r="G60" s="268">
        <v>9193</v>
      </c>
      <c r="H60" s="268">
        <v>67294</v>
      </c>
      <c r="I60" s="268">
        <v>17747</v>
      </c>
      <c r="J60" s="268">
        <v>41421</v>
      </c>
      <c r="K60" s="268">
        <v>6508</v>
      </c>
      <c r="L60" s="268">
        <v>76757</v>
      </c>
      <c r="M60" s="268">
        <v>8808</v>
      </c>
      <c r="N60" s="268">
        <v>92786</v>
      </c>
      <c r="O60" s="272" t="s">
        <v>874</v>
      </c>
      <c r="P60" s="262"/>
      <c r="Q60" s="262"/>
      <c r="R60" s="262"/>
      <c r="S60" s="262"/>
      <c r="T60" s="262"/>
      <c r="U60" s="262"/>
      <c r="V60" s="262"/>
      <c r="W60" s="262"/>
      <c r="X60" s="262"/>
      <c r="Y60" s="262"/>
      <c r="Z60" s="262"/>
      <c r="AA60" s="262"/>
      <c r="AB60" s="262"/>
      <c r="AC60" s="262"/>
      <c r="AD60" s="262"/>
      <c r="AE60" s="262"/>
      <c r="AF60" s="262"/>
      <c r="AG60" s="262"/>
      <c r="AH60" s="262"/>
      <c r="AI60" s="262"/>
      <c r="AJ60" s="262"/>
    </row>
    <row r="61" spans="1:36" x14ac:dyDescent="0.25">
      <c r="A61" s="272" t="s">
        <v>495</v>
      </c>
      <c r="B61" s="268">
        <v>18299</v>
      </c>
      <c r="C61" s="268">
        <v>5976</v>
      </c>
      <c r="D61" s="268">
        <v>80141</v>
      </c>
      <c r="E61" s="268">
        <v>21281</v>
      </c>
      <c r="F61" s="268">
        <v>67560</v>
      </c>
      <c r="G61" s="268">
        <v>30614</v>
      </c>
      <c r="H61" s="268">
        <v>52240</v>
      </c>
      <c r="I61" s="268">
        <v>48429</v>
      </c>
      <c r="J61" s="268">
        <v>39309</v>
      </c>
      <c r="K61" s="268">
        <v>27141</v>
      </c>
      <c r="L61" s="268">
        <v>66391</v>
      </c>
      <c r="M61" s="268">
        <v>35359</v>
      </c>
      <c r="N61" s="268">
        <v>129410</v>
      </c>
      <c r="O61" s="272" t="s">
        <v>875</v>
      </c>
      <c r="P61" s="262"/>
      <c r="Q61" s="262"/>
      <c r="R61" s="262"/>
      <c r="S61" s="262"/>
      <c r="T61" s="262"/>
      <c r="U61" s="262"/>
      <c r="V61" s="262"/>
      <c r="W61" s="262"/>
      <c r="X61" s="262"/>
      <c r="Y61" s="262"/>
      <c r="Z61" s="262"/>
      <c r="AA61" s="262"/>
      <c r="AB61" s="262"/>
      <c r="AC61" s="262"/>
      <c r="AD61" s="262"/>
      <c r="AE61" s="262"/>
      <c r="AF61" s="262"/>
      <c r="AG61" s="262"/>
      <c r="AH61" s="262"/>
      <c r="AI61" s="262"/>
      <c r="AJ61" s="262"/>
    </row>
    <row r="62" spans="1:36" x14ac:dyDescent="0.25">
      <c r="A62" s="272" t="s">
        <v>11</v>
      </c>
      <c r="B62" s="268">
        <v>26172</v>
      </c>
      <c r="C62" s="268">
        <v>8030</v>
      </c>
      <c r="D62" s="268">
        <v>30358</v>
      </c>
      <c r="E62" s="268">
        <v>2308</v>
      </c>
      <c r="F62" s="268">
        <v>31577</v>
      </c>
      <c r="G62" s="268">
        <v>2659</v>
      </c>
      <c r="H62" s="268">
        <v>28377</v>
      </c>
      <c r="I62" s="268">
        <v>4305</v>
      </c>
      <c r="J62" s="268">
        <v>27197</v>
      </c>
      <c r="K62" s="268">
        <v>10504</v>
      </c>
      <c r="L62" s="268">
        <v>25038</v>
      </c>
      <c r="M62" s="268">
        <v>9236</v>
      </c>
      <c r="N62" s="268">
        <v>40927</v>
      </c>
      <c r="O62" s="272" t="s">
        <v>876</v>
      </c>
      <c r="P62" s="262"/>
      <c r="Q62" s="262"/>
      <c r="R62" s="262"/>
      <c r="S62" s="262"/>
      <c r="T62" s="262"/>
      <c r="U62" s="262"/>
      <c r="V62" s="262"/>
      <c r="W62" s="262"/>
      <c r="X62" s="262"/>
      <c r="Y62" s="262"/>
      <c r="Z62" s="262"/>
      <c r="AA62" s="262"/>
      <c r="AB62" s="262"/>
      <c r="AC62" s="262"/>
      <c r="AD62" s="262"/>
      <c r="AE62" s="262"/>
      <c r="AF62" s="262"/>
      <c r="AG62" s="262"/>
      <c r="AH62" s="262"/>
      <c r="AI62" s="262"/>
      <c r="AJ62" s="262"/>
    </row>
    <row r="63" spans="1:36" x14ac:dyDescent="0.25">
      <c r="A63" s="272" t="s">
        <v>12</v>
      </c>
      <c r="B63" s="268">
        <v>564796</v>
      </c>
      <c r="C63" s="268">
        <v>710038</v>
      </c>
      <c r="D63" s="268">
        <v>1216364</v>
      </c>
      <c r="E63" s="268">
        <v>98945</v>
      </c>
      <c r="F63" s="268">
        <v>601347</v>
      </c>
      <c r="G63" s="268">
        <v>715122</v>
      </c>
      <c r="H63" s="268">
        <v>1080601</v>
      </c>
      <c r="I63" s="268">
        <v>222904</v>
      </c>
      <c r="J63" s="268">
        <v>829738</v>
      </c>
      <c r="K63" s="268">
        <v>487221</v>
      </c>
      <c r="L63" s="268">
        <v>504050</v>
      </c>
      <c r="M63" s="268">
        <v>812928</v>
      </c>
      <c r="N63" s="268">
        <v>1286003</v>
      </c>
      <c r="O63" s="272" t="s">
        <v>877</v>
      </c>
      <c r="P63" s="262"/>
      <c r="Q63" s="262"/>
      <c r="R63" s="262"/>
      <c r="S63" s="262"/>
      <c r="T63" s="262"/>
      <c r="U63" s="262"/>
      <c r="V63" s="262"/>
      <c r="W63" s="262"/>
      <c r="X63" s="262"/>
      <c r="Y63" s="262"/>
      <c r="Z63" s="262"/>
      <c r="AA63" s="262"/>
      <c r="AB63" s="262"/>
      <c r="AC63" s="262"/>
      <c r="AD63" s="262"/>
      <c r="AE63" s="262"/>
      <c r="AF63" s="262"/>
      <c r="AG63" s="262"/>
      <c r="AH63" s="262"/>
      <c r="AI63" s="262"/>
      <c r="AJ63" s="262"/>
    </row>
    <row r="64" spans="1:36" x14ac:dyDescent="0.25">
      <c r="A64" s="272" t="s">
        <v>70</v>
      </c>
      <c r="B64" s="268">
        <v>31023</v>
      </c>
      <c r="C64" s="268">
        <v>23978</v>
      </c>
      <c r="D64" s="268">
        <v>69314</v>
      </c>
      <c r="E64" s="268">
        <v>2514</v>
      </c>
      <c r="F64" s="268">
        <v>70255</v>
      </c>
      <c r="G64" s="268">
        <v>1581</v>
      </c>
      <c r="H64" s="268">
        <v>68244</v>
      </c>
      <c r="I64" s="268">
        <v>3552</v>
      </c>
      <c r="J64" s="268">
        <v>36638</v>
      </c>
      <c r="K64" s="268">
        <v>17999</v>
      </c>
      <c r="L64" s="268">
        <v>66861</v>
      </c>
      <c r="M64" s="268">
        <v>5205</v>
      </c>
      <c r="N64" s="268">
        <v>73043</v>
      </c>
      <c r="O64" s="272" t="s">
        <v>878</v>
      </c>
      <c r="P64" s="262"/>
      <c r="Q64" s="262"/>
      <c r="R64" s="262"/>
      <c r="S64" s="262"/>
      <c r="T64" s="262"/>
      <c r="U64" s="262"/>
      <c r="V64" s="262"/>
      <c r="W64" s="262"/>
      <c r="X64" s="262"/>
      <c r="Y64" s="262"/>
      <c r="Z64" s="262"/>
      <c r="AA64" s="262"/>
      <c r="AB64" s="262"/>
      <c r="AC64" s="262"/>
      <c r="AD64" s="262"/>
      <c r="AE64" s="262"/>
      <c r="AF64" s="262"/>
      <c r="AG64" s="262"/>
      <c r="AH64" s="262"/>
      <c r="AI64" s="262"/>
      <c r="AJ64" s="262"/>
    </row>
    <row r="65" spans="1:36" x14ac:dyDescent="0.25">
      <c r="A65" s="272" t="s">
        <v>13</v>
      </c>
      <c r="B65" s="268">
        <v>594584</v>
      </c>
      <c r="C65" s="268">
        <v>234980</v>
      </c>
      <c r="D65" s="268">
        <v>857480</v>
      </c>
      <c r="E65" s="268">
        <v>50433</v>
      </c>
      <c r="F65" s="268">
        <v>733801</v>
      </c>
      <c r="G65" s="268">
        <v>184874</v>
      </c>
      <c r="H65" s="268">
        <v>835043</v>
      </c>
      <c r="I65" s="268">
        <v>72660</v>
      </c>
      <c r="J65" s="268">
        <v>688810</v>
      </c>
      <c r="K65" s="268">
        <v>203420</v>
      </c>
      <c r="L65" s="268">
        <v>550259</v>
      </c>
      <c r="M65" s="268">
        <v>370043</v>
      </c>
      <c r="N65" s="268">
        <v>939232</v>
      </c>
      <c r="O65" s="272" t="s">
        <v>879</v>
      </c>
      <c r="P65" s="262"/>
      <c r="Q65" s="262"/>
      <c r="R65" s="262"/>
      <c r="S65" s="262"/>
      <c r="T65" s="262"/>
      <c r="U65" s="262"/>
      <c r="V65" s="262"/>
      <c r="W65" s="262"/>
      <c r="X65" s="262"/>
      <c r="Y65" s="262"/>
      <c r="Z65" s="262"/>
      <c r="AA65" s="262"/>
      <c r="AB65" s="262"/>
      <c r="AC65" s="262"/>
      <c r="AD65" s="262"/>
      <c r="AE65" s="262"/>
      <c r="AF65" s="262"/>
      <c r="AG65" s="262"/>
      <c r="AH65" s="262"/>
      <c r="AI65" s="262"/>
      <c r="AJ65" s="262"/>
    </row>
    <row r="66" spans="1:36" x14ac:dyDescent="0.25">
      <c r="A66" s="272" t="s">
        <v>14</v>
      </c>
      <c r="B66" s="268">
        <v>1174146</v>
      </c>
      <c r="C66" s="268">
        <v>1039640</v>
      </c>
      <c r="D66" s="268">
        <v>2242413</v>
      </c>
      <c r="E66" s="268">
        <v>70487</v>
      </c>
      <c r="F66" s="268">
        <v>784501</v>
      </c>
      <c r="G66" s="268">
        <v>1536800</v>
      </c>
      <c r="H66" s="268">
        <v>1964571</v>
      </c>
      <c r="I66" s="268">
        <v>339749</v>
      </c>
      <c r="J66" s="268">
        <v>1032901</v>
      </c>
      <c r="K66" s="268">
        <v>1198792</v>
      </c>
      <c r="L66" s="268">
        <v>1095762</v>
      </c>
      <c r="M66" s="268">
        <v>1226542</v>
      </c>
      <c r="N66" s="268">
        <v>2358812</v>
      </c>
      <c r="O66" s="272" t="s">
        <v>880</v>
      </c>
      <c r="P66" s="262"/>
      <c r="Q66" s="262"/>
      <c r="R66" s="262"/>
      <c r="S66" s="262"/>
      <c r="T66" s="262"/>
      <c r="U66" s="262"/>
      <c r="V66" s="262"/>
      <c r="W66" s="262"/>
      <c r="X66" s="262"/>
      <c r="Y66" s="262"/>
      <c r="Z66" s="262"/>
      <c r="AA66" s="262"/>
      <c r="AB66" s="262"/>
      <c r="AC66" s="262"/>
      <c r="AD66" s="262"/>
      <c r="AE66" s="262"/>
      <c r="AF66" s="262"/>
      <c r="AG66" s="262"/>
      <c r="AH66" s="262"/>
      <c r="AI66" s="262"/>
      <c r="AJ66" s="262"/>
    </row>
    <row r="67" spans="1:36" x14ac:dyDescent="0.25">
      <c r="A67" s="272" t="s">
        <v>15</v>
      </c>
      <c r="B67" s="268">
        <v>15</v>
      </c>
      <c r="C67" s="268">
        <v>7</v>
      </c>
      <c r="D67" s="268">
        <v>15</v>
      </c>
      <c r="E67" s="268">
        <v>7</v>
      </c>
      <c r="F67" s="268">
        <v>15</v>
      </c>
      <c r="G67" s="268">
        <v>7</v>
      </c>
      <c r="H67" s="268">
        <v>15</v>
      </c>
      <c r="I67" s="268">
        <v>7</v>
      </c>
      <c r="J67" s="268">
        <v>0</v>
      </c>
      <c r="K67" s="268">
        <v>22</v>
      </c>
      <c r="L67" s="268">
        <v>15</v>
      </c>
      <c r="M67" s="268">
        <v>7</v>
      </c>
      <c r="N67" s="268">
        <v>104</v>
      </c>
      <c r="O67" s="272" t="s">
        <v>881</v>
      </c>
      <c r="P67" s="262"/>
      <c r="Q67" s="262"/>
      <c r="R67" s="262"/>
      <c r="S67" s="262"/>
      <c r="T67" s="262"/>
      <c r="U67" s="262"/>
      <c r="V67" s="262"/>
      <c r="W67" s="262"/>
      <c r="X67" s="262"/>
      <c r="Y67" s="262"/>
      <c r="Z67" s="262"/>
      <c r="AA67" s="262"/>
      <c r="AB67" s="262"/>
      <c r="AC67" s="262"/>
      <c r="AD67" s="262"/>
      <c r="AE67" s="262"/>
      <c r="AF67" s="262"/>
      <c r="AG67" s="262"/>
      <c r="AH67" s="262"/>
      <c r="AI67" s="262"/>
      <c r="AJ67" s="262"/>
    </row>
    <row r="68" spans="1:36" x14ac:dyDescent="0.25">
      <c r="A68" s="272" t="s">
        <v>16</v>
      </c>
      <c r="B68" s="268">
        <v>20</v>
      </c>
      <c r="C68" s="268">
        <v>3</v>
      </c>
      <c r="D68" s="268">
        <v>11423</v>
      </c>
      <c r="E68" s="268">
        <v>1525</v>
      </c>
      <c r="F68" s="268">
        <v>11929</v>
      </c>
      <c r="G68" s="268">
        <v>1042</v>
      </c>
      <c r="H68" s="268">
        <v>8444</v>
      </c>
      <c r="I68" s="268">
        <v>4389</v>
      </c>
      <c r="J68" s="268">
        <v>13</v>
      </c>
      <c r="K68" s="268">
        <v>14</v>
      </c>
      <c r="L68" s="268">
        <v>8236</v>
      </c>
      <c r="M68" s="268">
        <v>4769</v>
      </c>
      <c r="N68" s="268">
        <v>24646</v>
      </c>
      <c r="O68" s="272" t="s">
        <v>882</v>
      </c>
      <c r="P68" s="262"/>
      <c r="Q68" s="262"/>
      <c r="R68" s="262"/>
      <c r="S68" s="262"/>
      <c r="T68" s="262"/>
      <c r="U68" s="262"/>
      <c r="V68" s="262"/>
      <c r="W68" s="262"/>
      <c r="X68" s="262"/>
      <c r="Y68" s="262"/>
      <c r="Z68" s="262"/>
      <c r="AA68" s="262"/>
      <c r="AB68" s="262"/>
      <c r="AC68" s="262"/>
      <c r="AD68" s="262"/>
      <c r="AE68" s="262"/>
      <c r="AF68" s="262"/>
      <c r="AG68" s="262"/>
      <c r="AH68" s="262"/>
      <c r="AI68" s="262"/>
      <c r="AJ68" s="262"/>
    </row>
    <row r="69" spans="1:36" x14ac:dyDescent="0.25">
      <c r="A69" s="272" t="s">
        <v>17</v>
      </c>
      <c r="B69" s="268">
        <v>3</v>
      </c>
      <c r="C69" s="268">
        <v>0</v>
      </c>
      <c r="D69" s="268">
        <v>0</v>
      </c>
      <c r="E69" s="268">
        <v>0</v>
      </c>
      <c r="F69" s="268">
        <v>3</v>
      </c>
      <c r="G69" s="268">
        <v>0</v>
      </c>
      <c r="H69" s="268">
        <v>0</v>
      </c>
      <c r="I69" s="268">
        <v>0</v>
      </c>
      <c r="J69" s="268">
        <v>0</v>
      </c>
      <c r="K69" s="268">
        <v>0</v>
      </c>
      <c r="L69" s="268">
        <v>3</v>
      </c>
      <c r="M69" s="268">
        <v>0</v>
      </c>
      <c r="N69" s="268">
        <v>4837</v>
      </c>
      <c r="O69" s="272" t="s">
        <v>883</v>
      </c>
      <c r="P69" s="262"/>
      <c r="Q69" s="262"/>
      <c r="R69" s="262"/>
    </row>
    <row r="70" spans="1:36" x14ac:dyDescent="0.25">
      <c r="A70" s="272" t="s">
        <v>18</v>
      </c>
      <c r="B70" s="268">
        <v>0</v>
      </c>
      <c r="C70" s="268">
        <v>4</v>
      </c>
      <c r="D70" s="268">
        <v>1032</v>
      </c>
      <c r="E70" s="268">
        <v>26</v>
      </c>
      <c r="F70" s="268">
        <v>1046</v>
      </c>
      <c r="G70" s="268">
        <v>12</v>
      </c>
      <c r="H70" s="268">
        <v>865</v>
      </c>
      <c r="I70" s="268">
        <v>188</v>
      </c>
      <c r="J70" s="268">
        <v>1055</v>
      </c>
      <c r="K70" s="268">
        <v>3</v>
      </c>
      <c r="L70" s="268">
        <v>983</v>
      </c>
      <c r="M70" s="268">
        <v>75</v>
      </c>
      <c r="N70" s="268">
        <v>1058</v>
      </c>
      <c r="O70" s="272" t="s">
        <v>884</v>
      </c>
      <c r="P70" s="262"/>
      <c r="Q70" s="262"/>
      <c r="R70" s="262"/>
    </row>
    <row r="71" spans="1:36" x14ac:dyDescent="0.25">
      <c r="A71" s="272" t="s">
        <v>19</v>
      </c>
      <c r="B71" s="268">
        <v>6184</v>
      </c>
      <c r="C71" s="268">
        <v>14286</v>
      </c>
      <c r="D71" s="268">
        <v>76</v>
      </c>
      <c r="E71" s="268">
        <v>993</v>
      </c>
      <c r="F71" s="268">
        <v>287</v>
      </c>
      <c r="G71" s="268">
        <v>1023</v>
      </c>
      <c r="H71" s="268">
        <v>73</v>
      </c>
      <c r="I71" s="268">
        <v>997</v>
      </c>
      <c r="J71" s="268">
        <v>11811</v>
      </c>
      <c r="K71" s="268">
        <v>14860</v>
      </c>
      <c r="L71" s="268">
        <v>13181</v>
      </c>
      <c r="M71" s="268">
        <v>12540</v>
      </c>
      <c r="N71" s="268">
        <v>408915</v>
      </c>
      <c r="O71" s="272" t="s">
        <v>885</v>
      </c>
      <c r="P71" s="262"/>
      <c r="Q71" s="262"/>
      <c r="R71" s="262"/>
    </row>
    <row r="72" spans="1:36" x14ac:dyDescent="0.25">
      <c r="A72" s="272" t="s">
        <v>20</v>
      </c>
      <c r="B72" s="268">
        <v>6838</v>
      </c>
      <c r="C72" s="268">
        <v>12693</v>
      </c>
      <c r="D72" s="268">
        <v>483901</v>
      </c>
      <c r="E72" s="268">
        <v>1905</v>
      </c>
      <c r="F72" s="268">
        <v>442215</v>
      </c>
      <c r="G72" s="268">
        <v>45498</v>
      </c>
      <c r="H72" s="268">
        <v>262118</v>
      </c>
      <c r="I72" s="268">
        <v>215814</v>
      </c>
      <c r="J72" s="268">
        <v>423862</v>
      </c>
      <c r="K72" s="268">
        <v>51066</v>
      </c>
      <c r="L72" s="268">
        <v>435043</v>
      </c>
      <c r="M72" s="268">
        <v>52630</v>
      </c>
      <c r="N72" s="268">
        <v>489140</v>
      </c>
      <c r="O72" s="272" t="s">
        <v>886</v>
      </c>
      <c r="P72" s="262"/>
      <c r="Q72" s="262"/>
      <c r="R72" s="262"/>
    </row>
    <row r="73" spans="1:36" x14ac:dyDescent="0.25">
      <c r="A73" s="272" t="s">
        <v>21</v>
      </c>
      <c r="B73" s="268">
        <v>0</v>
      </c>
      <c r="C73" s="268">
        <v>0</v>
      </c>
      <c r="D73" s="268">
        <v>2</v>
      </c>
      <c r="E73" s="268">
        <v>0</v>
      </c>
      <c r="F73" s="268">
        <v>0</v>
      </c>
      <c r="G73" s="268">
        <v>2</v>
      </c>
      <c r="H73" s="268">
        <v>2</v>
      </c>
      <c r="I73" s="268">
        <v>0</v>
      </c>
      <c r="J73" s="268">
        <v>2</v>
      </c>
      <c r="K73" s="268">
        <v>0</v>
      </c>
      <c r="L73" s="268">
        <v>2</v>
      </c>
      <c r="M73" s="268">
        <v>0</v>
      </c>
      <c r="N73" s="268">
        <v>2</v>
      </c>
      <c r="O73" s="272" t="s">
        <v>887</v>
      </c>
      <c r="P73" s="262"/>
      <c r="Q73" s="262"/>
      <c r="R73" s="262"/>
    </row>
    <row r="74" spans="1:36" x14ac:dyDescent="0.25">
      <c r="A74" s="272" t="s">
        <v>22</v>
      </c>
      <c r="B74" s="268">
        <v>983</v>
      </c>
      <c r="C74" s="268">
        <v>959</v>
      </c>
      <c r="D74" s="268">
        <v>1831</v>
      </c>
      <c r="E74" s="268">
        <v>111</v>
      </c>
      <c r="F74" s="268">
        <v>1495</v>
      </c>
      <c r="G74" s="268">
        <v>447</v>
      </c>
      <c r="H74" s="268">
        <v>1511</v>
      </c>
      <c r="I74" s="268">
        <v>429</v>
      </c>
      <c r="J74" s="268">
        <v>1475</v>
      </c>
      <c r="K74" s="268">
        <v>468</v>
      </c>
      <c r="L74" s="268">
        <v>1485</v>
      </c>
      <c r="M74" s="268">
        <v>457</v>
      </c>
      <c r="N74" s="268">
        <v>1975</v>
      </c>
      <c r="O74" s="272" t="s">
        <v>888</v>
      </c>
      <c r="P74" s="262"/>
      <c r="Q74" s="262"/>
      <c r="R74" s="262"/>
    </row>
    <row r="75" spans="1:36" x14ac:dyDescent="0.25">
      <c r="A75" s="272" t="s">
        <v>23</v>
      </c>
      <c r="B75" s="268">
        <v>551699</v>
      </c>
      <c r="C75" s="268">
        <v>655823</v>
      </c>
      <c r="D75" s="268">
        <v>1164430</v>
      </c>
      <c r="E75" s="268">
        <v>41882</v>
      </c>
      <c r="F75" s="268">
        <v>787562</v>
      </c>
      <c r="G75" s="268">
        <v>420394</v>
      </c>
      <c r="H75" s="268">
        <v>894801</v>
      </c>
      <c r="I75" s="268">
        <v>290565</v>
      </c>
      <c r="J75" s="268">
        <v>755086</v>
      </c>
      <c r="K75" s="268">
        <v>452915</v>
      </c>
      <c r="L75" s="268">
        <v>848683</v>
      </c>
      <c r="M75" s="268">
        <v>359855</v>
      </c>
      <c r="N75" s="268">
        <v>1220445</v>
      </c>
      <c r="O75" s="272" t="s">
        <v>889</v>
      </c>
      <c r="P75" s="262"/>
      <c r="Q75" s="262"/>
      <c r="R75" s="262"/>
    </row>
    <row r="76" spans="1:36" x14ac:dyDescent="0.25">
      <c r="A76" s="272" t="s">
        <v>24</v>
      </c>
      <c r="B76" s="268">
        <v>563769</v>
      </c>
      <c r="C76" s="268">
        <v>197410</v>
      </c>
      <c r="D76" s="268">
        <v>674818</v>
      </c>
      <c r="E76" s="268">
        <v>85843</v>
      </c>
      <c r="F76" s="268">
        <v>416502</v>
      </c>
      <c r="G76" s="268">
        <v>345582</v>
      </c>
      <c r="H76" s="268">
        <v>573801</v>
      </c>
      <c r="I76" s="268">
        <v>181152</v>
      </c>
      <c r="J76" s="268">
        <v>603711</v>
      </c>
      <c r="K76" s="268">
        <v>160530</v>
      </c>
      <c r="L76" s="268">
        <v>439983</v>
      </c>
      <c r="M76" s="268">
        <v>323615</v>
      </c>
      <c r="N76" s="268">
        <v>783640</v>
      </c>
      <c r="O76" s="272" t="s">
        <v>890</v>
      </c>
      <c r="P76" s="262"/>
      <c r="Q76" s="262"/>
      <c r="R76" s="262"/>
    </row>
    <row r="77" spans="1:36" x14ac:dyDescent="0.25">
      <c r="A77" s="272" t="s">
        <v>25</v>
      </c>
      <c r="B77" s="268">
        <v>20194</v>
      </c>
      <c r="C77" s="268">
        <v>4197</v>
      </c>
      <c r="D77" s="268">
        <v>24542</v>
      </c>
      <c r="E77" s="268">
        <v>422</v>
      </c>
      <c r="F77" s="268">
        <v>24647</v>
      </c>
      <c r="G77" s="268">
        <v>319</v>
      </c>
      <c r="H77" s="268">
        <v>24579</v>
      </c>
      <c r="I77" s="268">
        <v>428</v>
      </c>
      <c r="J77" s="268">
        <v>23272</v>
      </c>
      <c r="K77" s="268">
        <v>1309</v>
      </c>
      <c r="L77" s="268">
        <v>20587</v>
      </c>
      <c r="M77" s="268">
        <v>4449</v>
      </c>
      <c r="N77" s="268">
        <v>25426</v>
      </c>
      <c r="O77" s="272" t="s">
        <v>891</v>
      </c>
      <c r="P77" s="262"/>
      <c r="Q77" s="262"/>
      <c r="R77" s="262"/>
    </row>
    <row r="78" spans="1:36" x14ac:dyDescent="0.25">
      <c r="A78" s="272" t="s">
        <v>26</v>
      </c>
      <c r="B78" s="268">
        <v>2030539</v>
      </c>
      <c r="C78" s="268">
        <v>1180543</v>
      </c>
      <c r="D78" s="268">
        <v>3766762</v>
      </c>
      <c r="E78" s="268">
        <v>153384</v>
      </c>
      <c r="F78" s="268">
        <v>2925576</v>
      </c>
      <c r="G78" s="268">
        <v>1000505</v>
      </c>
      <c r="H78" s="268">
        <v>3278174</v>
      </c>
      <c r="I78" s="268">
        <v>613455</v>
      </c>
      <c r="J78" s="268">
        <v>2433217</v>
      </c>
      <c r="K78" s="268">
        <v>1442900</v>
      </c>
      <c r="L78" s="268">
        <v>2744674</v>
      </c>
      <c r="M78" s="268">
        <v>1185437</v>
      </c>
      <c r="N78" s="268">
        <v>3978201</v>
      </c>
      <c r="O78" s="272" t="s">
        <v>892</v>
      </c>
      <c r="P78" s="262"/>
      <c r="Q78" s="262"/>
      <c r="R78" s="262"/>
    </row>
    <row r="79" spans="1:36" x14ac:dyDescent="0.25">
      <c r="A79" s="272" t="s">
        <v>27</v>
      </c>
      <c r="B79" s="268">
        <v>59571</v>
      </c>
      <c r="C79" s="268">
        <v>65786</v>
      </c>
      <c r="D79" s="268">
        <v>123305</v>
      </c>
      <c r="E79" s="268">
        <v>14925</v>
      </c>
      <c r="F79" s="268">
        <v>116168</v>
      </c>
      <c r="G79" s="268">
        <v>22065</v>
      </c>
      <c r="H79" s="268">
        <v>111982</v>
      </c>
      <c r="I79" s="268">
        <v>23920</v>
      </c>
      <c r="J79" s="268">
        <v>104094</v>
      </c>
      <c r="K79" s="268">
        <v>34236</v>
      </c>
      <c r="L79" s="268">
        <v>112383</v>
      </c>
      <c r="M79" s="268">
        <v>25971</v>
      </c>
      <c r="N79" s="268">
        <v>138171</v>
      </c>
      <c r="O79" s="272" t="s">
        <v>893</v>
      </c>
      <c r="P79" s="262"/>
      <c r="Q79" s="262"/>
      <c r="R79" s="262"/>
    </row>
    <row r="80" spans="1:36" x14ac:dyDescent="0.25">
      <c r="A80" s="272" t="s">
        <v>28</v>
      </c>
      <c r="B80" s="268">
        <v>11</v>
      </c>
      <c r="C80" s="268">
        <v>4</v>
      </c>
      <c r="D80" s="268">
        <v>12</v>
      </c>
      <c r="E80" s="268">
        <v>3</v>
      </c>
      <c r="F80" s="268">
        <v>12</v>
      </c>
      <c r="G80" s="268">
        <v>3</v>
      </c>
      <c r="H80" s="268">
        <v>11</v>
      </c>
      <c r="I80" s="268">
        <v>4</v>
      </c>
      <c r="J80" s="268">
        <v>12</v>
      </c>
      <c r="K80" s="268">
        <v>3</v>
      </c>
      <c r="L80" s="268">
        <v>11</v>
      </c>
      <c r="M80" s="268">
        <v>4</v>
      </c>
      <c r="N80" s="268">
        <v>15</v>
      </c>
      <c r="O80" s="272" t="s">
        <v>894</v>
      </c>
      <c r="P80" s="262"/>
      <c r="Q80" s="262"/>
      <c r="R80" s="262"/>
    </row>
    <row r="81" spans="1:18" ht="30" x14ac:dyDescent="0.25">
      <c r="A81" s="272" t="s">
        <v>501</v>
      </c>
      <c r="B81" s="268">
        <v>2158</v>
      </c>
      <c r="C81" s="268">
        <v>126</v>
      </c>
      <c r="D81" s="268">
        <v>1931</v>
      </c>
      <c r="E81" s="268">
        <v>350</v>
      </c>
      <c r="F81" s="268">
        <v>2275</v>
      </c>
      <c r="G81" s="268">
        <v>8</v>
      </c>
      <c r="H81" s="268">
        <v>2272</v>
      </c>
      <c r="I81" s="268">
        <v>10</v>
      </c>
      <c r="J81" s="268">
        <v>10</v>
      </c>
      <c r="K81" s="268">
        <v>2276</v>
      </c>
      <c r="L81" s="268">
        <v>1893</v>
      </c>
      <c r="M81" s="268">
        <v>393</v>
      </c>
      <c r="N81" s="268">
        <v>2336</v>
      </c>
      <c r="O81" s="272" t="s">
        <v>904</v>
      </c>
      <c r="P81" s="262"/>
      <c r="Q81" s="262"/>
      <c r="R81" s="262"/>
    </row>
    <row r="82" spans="1:18" x14ac:dyDescent="0.25">
      <c r="A82" s="281" t="s">
        <v>846</v>
      </c>
      <c r="B82" s="268">
        <v>28</v>
      </c>
      <c r="C82" s="268">
        <v>47</v>
      </c>
      <c r="D82" s="268">
        <v>267</v>
      </c>
      <c r="E82" s="268">
        <v>24</v>
      </c>
      <c r="F82" s="268">
        <v>220</v>
      </c>
      <c r="G82" s="268">
        <v>72</v>
      </c>
      <c r="H82" s="268">
        <v>256</v>
      </c>
      <c r="I82" s="268">
        <v>32</v>
      </c>
      <c r="J82" s="268">
        <v>279</v>
      </c>
      <c r="K82" s="268">
        <v>13</v>
      </c>
      <c r="L82" s="268">
        <v>246</v>
      </c>
      <c r="M82" s="268">
        <v>46</v>
      </c>
      <c r="N82" s="268">
        <v>290</v>
      </c>
      <c r="O82" s="282" t="s">
        <v>899</v>
      </c>
      <c r="P82" s="31"/>
      <c r="Q82" s="151"/>
      <c r="R82" s="31"/>
    </row>
    <row r="83" spans="1:18" ht="30" x14ac:dyDescent="0.25">
      <c r="A83" s="272" t="s">
        <v>500</v>
      </c>
      <c r="B83" s="268">
        <v>2136</v>
      </c>
      <c r="C83" s="268">
        <v>0</v>
      </c>
      <c r="D83" s="268">
        <v>2135</v>
      </c>
      <c r="E83" s="268">
        <v>1</v>
      </c>
      <c r="F83" s="268">
        <v>2112</v>
      </c>
      <c r="G83" s="268">
        <v>24</v>
      </c>
      <c r="H83" s="268">
        <v>2136</v>
      </c>
      <c r="I83" s="268">
        <v>0</v>
      </c>
      <c r="J83" s="268">
        <v>2136</v>
      </c>
      <c r="K83" s="268">
        <v>0</v>
      </c>
      <c r="L83" s="268">
        <v>1995</v>
      </c>
      <c r="M83" s="268">
        <v>141</v>
      </c>
      <c r="N83" s="268">
        <v>2139</v>
      </c>
      <c r="O83" s="272" t="s">
        <v>896</v>
      </c>
      <c r="P83" s="262"/>
      <c r="Q83" s="31"/>
      <c r="R83" s="262"/>
    </row>
    <row r="84" spans="1:18" x14ac:dyDescent="0.25">
      <c r="A84" s="272" t="s">
        <v>31</v>
      </c>
      <c r="B84" s="268">
        <v>6</v>
      </c>
      <c r="C84" s="268">
        <v>211</v>
      </c>
      <c r="D84" s="268">
        <v>3277</v>
      </c>
      <c r="E84" s="268">
        <v>13</v>
      </c>
      <c r="F84" s="268">
        <v>3009</v>
      </c>
      <c r="G84" s="268">
        <v>281</v>
      </c>
      <c r="H84" s="268">
        <v>3191</v>
      </c>
      <c r="I84" s="268">
        <v>90</v>
      </c>
      <c r="J84" s="268">
        <v>1</v>
      </c>
      <c r="K84" s="268">
        <v>0</v>
      </c>
      <c r="L84" s="268">
        <v>2995</v>
      </c>
      <c r="M84" s="268">
        <v>291</v>
      </c>
      <c r="N84" s="268">
        <v>3456</v>
      </c>
      <c r="O84" s="272" t="s">
        <v>897</v>
      </c>
      <c r="P84" s="262"/>
      <c r="Q84" s="262"/>
      <c r="R84" s="262"/>
    </row>
    <row r="85" spans="1:18" x14ac:dyDescent="0.25">
      <c r="A85" s="275" t="s">
        <v>247</v>
      </c>
      <c r="B85" s="274">
        <f>SUM(B51:B84)</f>
        <v>8128106</v>
      </c>
      <c r="C85" s="274">
        <f t="shared" ref="C85:N85" si="0">SUM(C51:C84)</f>
        <v>5333329</v>
      </c>
      <c r="D85" s="274">
        <f t="shared" si="0"/>
        <v>14553168</v>
      </c>
      <c r="E85" s="274">
        <f t="shared" si="0"/>
        <v>734466</v>
      </c>
      <c r="F85" s="274">
        <f t="shared" si="0"/>
        <v>10221179</v>
      </c>
      <c r="G85" s="274">
        <f t="shared" si="0"/>
        <v>5227547</v>
      </c>
      <c r="H85" s="274">
        <f t="shared" si="0"/>
        <v>12928981</v>
      </c>
      <c r="I85" s="274">
        <f t="shared" si="0"/>
        <v>2381340</v>
      </c>
      <c r="J85" s="274">
        <f t="shared" si="0"/>
        <v>10295387</v>
      </c>
      <c r="K85" s="274">
        <f t="shared" si="0"/>
        <v>4885966</v>
      </c>
      <c r="L85" s="274">
        <f t="shared" si="0"/>
        <v>9681680</v>
      </c>
      <c r="M85" s="274">
        <f t="shared" si="0"/>
        <v>5805928</v>
      </c>
      <c r="N85" s="274">
        <f t="shared" si="0"/>
        <v>16103760</v>
      </c>
      <c r="O85" s="275" t="s">
        <v>898</v>
      </c>
      <c r="P85" s="266"/>
      <c r="Q85" s="262"/>
      <c r="R85" s="266"/>
    </row>
    <row r="86" spans="1:18" x14ac:dyDescent="0.25">
      <c r="A86" s="412" t="s">
        <v>843</v>
      </c>
      <c r="B86" s="413"/>
      <c r="C86" s="413"/>
      <c r="D86" s="413"/>
      <c r="E86" s="413"/>
      <c r="F86" s="413"/>
      <c r="G86" s="413"/>
      <c r="H86" s="413"/>
      <c r="I86" s="413"/>
      <c r="J86" s="413"/>
      <c r="K86" s="413"/>
      <c r="L86" s="413"/>
      <c r="M86" s="413"/>
      <c r="N86" s="413"/>
    </row>
    <row r="87" spans="1:18" x14ac:dyDescent="0.25">
      <c r="A87" s="410" t="s">
        <v>844</v>
      </c>
      <c r="B87" s="404"/>
      <c r="C87" s="404"/>
      <c r="D87" s="404"/>
      <c r="E87" s="404"/>
      <c r="F87" s="404"/>
      <c r="G87" s="404"/>
      <c r="H87" s="404"/>
      <c r="I87" s="404"/>
      <c r="J87" s="404"/>
      <c r="K87" s="404"/>
      <c r="L87" s="404"/>
      <c r="M87" s="404"/>
      <c r="N87" s="404"/>
    </row>
    <row r="93" spans="1:18" x14ac:dyDescent="0.25">
      <c r="G93" s="277"/>
    </row>
  </sheetData>
  <sortState ref="A6:P38">
    <sortCondition ref="A6:A38"/>
  </sortState>
  <mergeCells count="28">
    <mergeCell ref="A1:O1"/>
    <mergeCell ref="A3:O3"/>
    <mergeCell ref="A5:O5"/>
    <mergeCell ref="A2:O2"/>
    <mergeCell ref="A4:O4"/>
    <mergeCell ref="A44:O44"/>
    <mergeCell ref="A46:O46"/>
    <mergeCell ref="A48:O48"/>
    <mergeCell ref="A47:O47"/>
    <mergeCell ref="A45:O45"/>
    <mergeCell ref="A43:N43"/>
    <mergeCell ref="A42:N42"/>
    <mergeCell ref="B6:C6"/>
    <mergeCell ref="D6:E6"/>
    <mergeCell ref="F6:G6"/>
    <mergeCell ref="H6:I6"/>
    <mergeCell ref="J6:K6"/>
    <mergeCell ref="L6:M6"/>
    <mergeCell ref="N6:N7"/>
    <mergeCell ref="A87:N87"/>
    <mergeCell ref="L49:M49"/>
    <mergeCell ref="N49:N50"/>
    <mergeCell ref="B49:C49"/>
    <mergeCell ref="D49:E49"/>
    <mergeCell ref="F49:G49"/>
    <mergeCell ref="H49:I49"/>
    <mergeCell ref="J49:K49"/>
    <mergeCell ref="A86:N86"/>
  </mergeCells>
  <pageMargins left="0.46" right="0.43" top="0.52" bottom="0.46" header="0.3" footer="0.3"/>
  <pageSetup scale="71" orientation="landscape" r:id="rId1"/>
  <rowBreaks count="1" manualBreakCount="1">
    <brk id="43" max="1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view="pageBreakPreview" zoomScaleNormal="90" zoomScaleSheetLayoutView="100" workbookViewId="0">
      <selection activeCell="A31" sqref="A31:A35"/>
    </sheetView>
  </sheetViews>
  <sheetFormatPr defaultColWidth="9.140625" defaultRowHeight="15.75" x14ac:dyDescent="0.25"/>
  <cols>
    <col min="1" max="1" width="6.140625" style="232" customWidth="1"/>
    <col min="2" max="2" width="20.42578125" style="255" customWidth="1"/>
    <col min="3" max="3" width="25.140625" style="232" customWidth="1"/>
    <col min="4" max="4" width="13.5703125" style="232" customWidth="1"/>
    <col min="5" max="5" width="14.140625" style="232" customWidth="1"/>
    <col min="6" max="6" width="13.28515625" style="232" customWidth="1"/>
    <col min="7" max="7" width="14.85546875" style="232" customWidth="1"/>
    <col min="8" max="8" width="22.85546875" style="232" customWidth="1"/>
    <col min="9" max="16384" width="9.140625" style="232"/>
  </cols>
  <sheetData>
    <row r="1" spans="1:9" ht="15.75" customHeight="1" x14ac:dyDescent="0.25">
      <c r="A1" s="430" t="s">
        <v>1069</v>
      </c>
      <c r="B1" s="430"/>
      <c r="C1" s="430"/>
      <c r="D1" s="430"/>
      <c r="E1" s="430"/>
      <c r="F1" s="430"/>
      <c r="G1" s="430"/>
      <c r="H1" s="430"/>
    </row>
    <row r="2" spans="1:9" ht="26.25" customHeight="1" x14ac:dyDescent="0.25">
      <c r="A2" s="431" t="s">
        <v>1068</v>
      </c>
      <c r="B2" s="431"/>
      <c r="C2" s="431"/>
      <c r="D2" s="431"/>
      <c r="E2" s="431"/>
      <c r="F2" s="431"/>
      <c r="G2" s="431"/>
      <c r="H2" s="431"/>
    </row>
    <row r="3" spans="1:9" s="233" customFormat="1" ht="15" x14ac:dyDescent="0.25">
      <c r="A3" s="432" t="s">
        <v>821</v>
      </c>
      <c r="B3" s="433" t="s">
        <v>1477</v>
      </c>
      <c r="C3" s="432" t="s">
        <v>1478</v>
      </c>
      <c r="D3" s="429" t="s">
        <v>738</v>
      </c>
      <c r="E3" s="429"/>
      <c r="F3" s="429"/>
      <c r="G3" s="421" t="s">
        <v>1471</v>
      </c>
      <c r="H3" s="421" t="s">
        <v>1472</v>
      </c>
    </row>
    <row r="4" spans="1:9" s="233" customFormat="1" ht="36" customHeight="1" x14ac:dyDescent="0.25">
      <c r="A4" s="432"/>
      <c r="B4" s="434"/>
      <c r="C4" s="432"/>
      <c r="D4" s="234">
        <v>1985</v>
      </c>
      <c r="E4" s="234">
        <v>1995</v>
      </c>
      <c r="F4" s="234">
        <v>2005</v>
      </c>
      <c r="G4" s="421"/>
      <c r="H4" s="421"/>
    </row>
    <row r="5" spans="1:9" ht="19.5" customHeight="1" x14ac:dyDescent="0.25">
      <c r="A5" s="428">
        <v>1</v>
      </c>
      <c r="B5" s="422" t="s">
        <v>536</v>
      </c>
      <c r="C5" s="235" t="s">
        <v>535</v>
      </c>
      <c r="D5" s="236">
        <v>1558712</v>
      </c>
      <c r="E5" s="236">
        <v>1556346</v>
      </c>
      <c r="F5" s="236">
        <v>1614921</v>
      </c>
      <c r="G5" s="422" t="s">
        <v>1072</v>
      </c>
      <c r="H5" s="235" t="s">
        <v>612</v>
      </c>
    </row>
    <row r="6" spans="1:9" ht="19.5" hidden="1" customHeight="1" x14ac:dyDescent="0.25">
      <c r="A6" s="428"/>
      <c r="B6" s="422"/>
      <c r="C6" s="237" t="s">
        <v>534</v>
      </c>
      <c r="D6" s="238"/>
      <c r="E6" s="238"/>
      <c r="F6" s="238"/>
      <c r="G6" s="423"/>
      <c r="H6" s="235" t="s">
        <v>1073</v>
      </c>
    </row>
    <row r="7" spans="1:9" ht="19.5" customHeight="1" x14ac:dyDescent="0.25">
      <c r="A7" s="428"/>
      <c r="B7" s="422"/>
      <c r="C7" s="235" t="s">
        <v>533</v>
      </c>
      <c r="D7" s="236">
        <v>252073</v>
      </c>
      <c r="E7" s="236">
        <v>266671</v>
      </c>
      <c r="F7" s="236">
        <v>221136</v>
      </c>
      <c r="G7" s="422"/>
      <c r="H7" s="235" t="s">
        <v>647</v>
      </c>
    </row>
    <row r="8" spans="1:9" ht="19.5" customHeight="1" x14ac:dyDescent="0.25">
      <c r="A8" s="428"/>
      <c r="B8" s="422"/>
      <c r="C8" s="235" t="s">
        <v>532</v>
      </c>
      <c r="D8" s="236">
        <v>77493</v>
      </c>
      <c r="E8" s="236">
        <v>77956</v>
      </c>
      <c r="F8" s="236">
        <v>78560</v>
      </c>
      <c r="G8" s="422"/>
      <c r="H8" s="235" t="s">
        <v>1074</v>
      </c>
    </row>
    <row r="9" spans="1:9" s="242" customFormat="1" ht="19.5" customHeight="1" x14ac:dyDescent="0.25">
      <c r="A9" s="428"/>
      <c r="B9" s="422"/>
      <c r="C9" s="239" t="s">
        <v>531</v>
      </c>
      <c r="D9" s="240">
        <f>D5+D6+D7+D8</f>
        <v>1888278</v>
      </c>
      <c r="E9" s="240">
        <f>E5+E6+E7+E8</f>
        <v>1900973</v>
      </c>
      <c r="F9" s="240">
        <f>F5+F6+F7+F8</f>
        <v>1914617</v>
      </c>
      <c r="G9" s="422"/>
      <c r="H9" s="239" t="s">
        <v>1075</v>
      </c>
      <c r="I9" s="241"/>
    </row>
    <row r="10" spans="1:9" ht="19.5" customHeight="1" x14ac:dyDescent="0.25">
      <c r="A10" s="427">
        <v>2</v>
      </c>
      <c r="B10" s="422" t="s">
        <v>530</v>
      </c>
      <c r="C10" s="235" t="s">
        <v>529</v>
      </c>
      <c r="D10" s="236">
        <v>65484</v>
      </c>
      <c r="E10" s="236">
        <v>71250</v>
      </c>
      <c r="F10" s="236">
        <v>69855</v>
      </c>
      <c r="G10" s="424" t="s">
        <v>1485</v>
      </c>
      <c r="H10" s="235" t="s">
        <v>1076</v>
      </c>
    </row>
    <row r="11" spans="1:9" ht="19.5" customHeight="1" x14ac:dyDescent="0.25">
      <c r="A11" s="427"/>
      <c r="B11" s="422"/>
      <c r="C11" s="235" t="s">
        <v>528</v>
      </c>
      <c r="D11" s="236">
        <v>84414</v>
      </c>
      <c r="E11" s="236">
        <v>78649</v>
      </c>
      <c r="F11" s="236">
        <v>74355</v>
      </c>
      <c r="G11" s="422"/>
      <c r="H11" s="235" t="s">
        <v>1077</v>
      </c>
    </row>
    <row r="12" spans="1:9" ht="19.5" hidden="1" customHeight="1" x14ac:dyDescent="0.25">
      <c r="A12" s="427"/>
      <c r="B12" s="422"/>
      <c r="C12" s="235" t="s">
        <v>527</v>
      </c>
      <c r="D12" s="238"/>
      <c r="E12" s="238"/>
      <c r="F12" s="238"/>
      <c r="G12" s="422"/>
      <c r="H12" s="235" t="s">
        <v>1078</v>
      </c>
    </row>
    <row r="13" spans="1:9" ht="19.5" hidden="1" customHeight="1" x14ac:dyDescent="0.25">
      <c r="A13" s="427"/>
      <c r="B13" s="422"/>
      <c r="C13" s="235" t="s">
        <v>526</v>
      </c>
      <c r="D13" s="238"/>
      <c r="E13" s="238"/>
      <c r="F13" s="238"/>
      <c r="G13" s="422"/>
      <c r="H13" s="235" t="s">
        <v>1079</v>
      </c>
    </row>
    <row r="14" spans="1:9" ht="19.5" hidden="1" customHeight="1" x14ac:dyDescent="0.25">
      <c r="A14" s="427"/>
      <c r="B14" s="422"/>
      <c r="C14" s="235" t="s">
        <v>525</v>
      </c>
      <c r="D14" s="238"/>
      <c r="E14" s="238"/>
      <c r="F14" s="238"/>
      <c r="G14" s="422"/>
      <c r="H14" s="235" t="s">
        <v>1080</v>
      </c>
    </row>
    <row r="15" spans="1:9" ht="19.5" customHeight="1" x14ac:dyDescent="0.25">
      <c r="A15" s="427"/>
      <c r="B15" s="422"/>
      <c r="C15" s="235" t="s">
        <v>524</v>
      </c>
      <c r="D15" s="236">
        <v>182860</v>
      </c>
      <c r="E15" s="236">
        <v>188342</v>
      </c>
      <c r="F15" s="236">
        <v>192873</v>
      </c>
      <c r="G15" s="422"/>
      <c r="H15" s="235" t="s">
        <v>1081</v>
      </c>
    </row>
    <row r="16" spans="1:9" s="244" customFormat="1" ht="19.5" customHeight="1" x14ac:dyDescent="0.25">
      <c r="A16" s="427"/>
      <c r="B16" s="422"/>
      <c r="C16" s="239" t="s">
        <v>523</v>
      </c>
      <c r="D16" s="243">
        <f>D10+D11+D12+D13+D14+D15</f>
        <v>332758</v>
      </c>
      <c r="E16" s="243">
        <f>E10+E11+E12+E13+E14+E15</f>
        <v>338241</v>
      </c>
      <c r="F16" s="243">
        <f>F10+F11+F12+F13+F14+F15</f>
        <v>337083</v>
      </c>
      <c r="G16" s="422"/>
      <c r="H16" s="239" t="s">
        <v>1082</v>
      </c>
    </row>
    <row r="17" spans="1:9" ht="19.5" hidden="1" customHeight="1" x14ac:dyDescent="0.25">
      <c r="A17" s="428">
        <v>3</v>
      </c>
      <c r="B17" s="422" t="s">
        <v>522</v>
      </c>
      <c r="C17" s="235" t="s">
        <v>521</v>
      </c>
      <c r="D17" s="238"/>
      <c r="E17" s="238"/>
      <c r="F17" s="238"/>
      <c r="G17" s="424" t="s">
        <v>1083</v>
      </c>
      <c r="H17" s="235" t="s">
        <v>1084</v>
      </c>
    </row>
    <row r="18" spans="1:9" ht="19.5" hidden="1" customHeight="1" x14ac:dyDescent="0.25">
      <c r="A18" s="428"/>
      <c r="B18" s="422"/>
      <c r="C18" s="235" t="s">
        <v>520</v>
      </c>
      <c r="D18" s="238"/>
      <c r="E18" s="238"/>
      <c r="F18" s="238"/>
      <c r="G18" s="422"/>
      <c r="H18" s="235" t="s">
        <v>1085</v>
      </c>
    </row>
    <row r="19" spans="1:9" ht="19.5" customHeight="1" x14ac:dyDescent="0.25">
      <c r="A19" s="428"/>
      <c r="B19" s="422"/>
      <c r="C19" s="245" t="s">
        <v>1483</v>
      </c>
      <c r="D19" s="236">
        <v>34019</v>
      </c>
      <c r="E19" s="236">
        <v>40090</v>
      </c>
      <c r="F19" s="236">
        <v>47239</v>
      </c>
      <c r="G19" s="422"/>
      <c r="H19" s="245" t="s">
        <v>1484</v>
      </c>
    </row>
    <row r="20" spans="1:9" s="242" customFormat="1" ht="19.5" customHeight="1" x14ac:dyDescent="0.25">
      <c r="A20" s="428"/>
      <c r="B20" s="422"/>
      <c r="C20" s="239" t="s">
        <v>518</v>
      </c>
      <c r="D20" s="240">
        <f>D17+D18+D19</f>
        <v>34019</v>
      </c>
      <c r="E20" s="240">
        <f>E17+E18+E19</f>
        <v>40090</v>
      </c>
      <c r="F20" s="240">
        <f>F17+F18+F19</f>
        <v>47239</v>
      </c>
      <c r="G20" s="422"/>
      <c r="H20" s="239" t="s">
        <v>1086</v>
      </c>
    </row>
    <row r="21" spans="1:9" ht="19.5" customHeight="1" x14ac:dyDescent="0.25">
      <c r="A21" s="428">
        <v>4</v>
      </c>
      <c r="B21" s="422" t="s">
        <v>517</v>
      </c>
      <c r="C21" s="235" t="s">
        <v>516</v>
      </c>
      <c r="D21" s="246">
        <v>317429</v>
      </c>
      <c r="E21" s="246">
        <v>294777</v>
      </c>
      <c r="F21" s="246">
        <v>280684</v>
      </c>
      <c r="G21" s="422" t="s">
        <v>1087</v>
      </c>
      <c r="H21" s="235" t="s">
        <v>1088</v>
      </c>
    </row>
    <row r="22" spans="1:9" ht="19.5" customHeight="1" x14ac:dyDescent="0.25">
      <c r="A22" s="428"/>
      <c r="B22" s="422"/>
      <c r="C22" s="235" t="s">
        <v>515</v>
      </c>
      <c r="D22" s="246">
        <v>208063</v>
      </c>
      <c r="E22" s="246">
        <v>205160</v>
      </c>
      <c r="F22" s="246">
        <v>197992</v>
      </c>
      <c r="G22" s="422"/>
      <c r="H22" s="235" t="s">
        <v>1089</v>
      </c>
    </row>
    <row r="23" spans="1:9" ht="19.5" customHeight="1" x14ac:dyDescent="0.25">
      <c r="A23" s="428"/>
      <c r="B23" s="422"/>
      <c r="C23" s="235" t="s">
        <v>514</v>
      </c>
      <c r="D23" s="236">
        <v>150163</v>
      </c>
      <c r="E23" s="236">
        <v>149523</v>
      </c>
      <c r="F23" s="236">
        <v>147284</v>
      </c>
      <c r="G23" s="422"/>
      <c r="H23" s="235" t="s">
        <v>1090</v>
      </c>
    </row>
    <row r="24" spans="1:9" ht="19.5" customHeight="1" x14ac:dyDescent="0.25">
      <c r="A24" s="428"/>
      <c r="B24" s="422"/>
      <c r="C24" s="235" t="s">
        <v>513</v>
      </c>
      <c r="D24" s="236">
        <v>84368</v>
      </c>
      <c r="E24" s="236">
        <v>91188</v>
      </c>
      <c r="F24" s="236">
        <v>98723</v>
      </c>
      <c r="G24" s="422"/>
      <c r="H24" s="235" t="s">
        <v>1091</v>
      </c>
    </row>
    <row r="25" spans="1:9" ht="19.5" customHeight="1" x14ac:dyDescent="0.25">
      <c r="A25" s="428"/>
      <c r="B25" s="422"/>
      <c r="C25" s="235" t="s">
        <v>512</v>
      </c>
      <c r="D25" s="247">
        <v>4120</v>
      </c>
      <c r="E25" s="247">
        <v>4525</v>
      </c>
      <c r="F25" s="247">
        <v>4579</v>
      </c>
      <c r="G25" s="422"/>
      <c r="H25" s="235" t="s">
        <v>1092</v>
      </c>
    </row>
    <row r="26" spans="1:9" s="244" customFormat="1" ht="19.5" customHeight="1" x14ac:dyDescent="0.25">
      <c r="A26" s="428"/>
      <c r="B26" s="422"/>
      <c r="C26" s="239" t="s">
        <v>511</v>
      </c>
      <c r="D26" s="243">
        <f>D21+D22+D23+D24+D25</f>
        <v>764143</v>
      </c>
      <c r="E26" s="243">
        <f>E21+E22+E23+E24+E25</f>
        <v>745173</v>
      </c>
      <c r="F26" s="243">
        <f>F21+F22+F23+F24+F25</f>
        <v>729262</v>
      </c>
      <c r="G26" s="422"/>
      <c r="H26" s="239" t="s">
        <v>1093</v>
      </c>
    </row>
    <row r="27" spans="1:9" ht="19.5" customHeight="1" x14ac:dyDescent="0.25">
      <c r="A27" s="426">
        <v>5</v>
      </c>
      <c r="B27" s="422" t="s">
        <v>510</v>
      </c>
      <c r="C27" s="235" t="s">
        <v>510</v>
      </c>
      <c r="D27" s="236">
        <v>54553</v>
      </c>
      <c r="E27" s="236">
        <v>56604</v>
      </c>
      <c r="F27" s="236">
        <v>61595</v>
      </c>
      <c r="G27" s="422" t="s">
        <v>1094</v>
      </c>
      <c r="H27" s="235" t="s">
        <v>1094</v>
      </c>
      <c r="I27" s="248"/>
    </row>
    <row r="28" spans="1:9" s="244" customFormat="1" ht="19.5" customHeight="1" x14ac:dyDescent="0.25">
      <c r="A28" s="426"/>
      <c r="B28" s="422"/>
      <c r="C28" s="239" t="s">
        <v>509</v>
      </c>
      <c r="D28" s="243">
        <f>D27</f>
        <v>54553</v>
      </c>
      <c r="E28" s="243">
        <f>E27</f>
        <v>56604</v>
      </c>
      <c r="F28" s="243">
        <f>F27</f>
        <v>61595</v>
      </c>
      <c r="G28" s="422"/>
      <c r="H28" s="239" t="s">
        <v>1095</v>
      </c>
    </row>
    <row r="29" spans="1:9" ht="19.5" customHeight="1" x14ac:dyDescent="0.25">
      <c r="A29" s="426">
        <v>6</v>
      </c>
      <c r="B29" s="422" t="s">
        <v>1070</v>
      </c>
      <c r="C29" s="235" t="s">
        <v>508</v>
      </c>
      <c r="D29" s="236">
        <v>97152</v>
      </c>
      <c r="E29" s="236">
        <v>91636</v>
      </c>
      <c r="F29" s="236">
        <v>92522</v>
      </c>
      <c r="G29" s="422" t="s">
        <v>1096</v>
      </c>
      <c r="H29" s="235" t="s">
        <v>1097</v>
      </c>
    </row>
    <row r="30" spans="1:9" ht="19.5" customHeight="1" x14ac:dyDescent="0.25">
      <c r="A30" s="426"/>
      <c r="B30" s="422"/>
      <c r="C30" s="239" t="s">
        <v>507</v>
      </c>
      <c r="D30" s="240">
        <f>D29</f>
        <v>97152</v>
      </c>
      <c r="E30" s="240">
        <f>E29</f>
        <v>91636</v>
      </c>
      <c r="F30" s="240">
        <f>F29</f>
        <v>92522</v>
      </c>
      <c r="G30" s="422"/>
      <c r="H30" s="239" t="s">
        <v>1098</v>
      </c>
    </row>
    <row r="31" spans="1:9" ht="19.5" hidden="1" customHeight="1" x14ac:dyDescent="0.25">
      <c r="A31" s="427">
        <v>7</v>
      </c>
      <c r="B31" s="422" t="s">
        <v>1071</v>
      </c>
      <c r="C31" s="249" t="s">
        <v>506</v>
      </c>
      <c r="D31" s="250"/>
      <c r="E31" s="250"/>
      <c r="F31" s="250"/>
      <c r="G31" s="424" t="s">
        <v>1486</v>
      </c>
      <c r="H31" s="251" t="s">
        <v>1099</v>
      </c>
    </row>
    <row r="32" spans="1:9" ht="19.5" hidden="1" customHeight="1" x14ac:dyDescent="0.25">
      <c r="A32" s="427"/>
      <c r="B32" s="422"/>
      <c r="C32" s="249" t="s">
        <v>505</v>
      </c>
      <c r="D32" s="250"/>
      <c r="E32" s="250"/>
      <c r="F32" s="250"/>
      <c r="G32" s="422"/>
      <c r="H32" s="251" t="s">
        <v>1100</v>
      </c>
    </row>
    <row r="33" spans="1:8" ht="19.5" hidden="1" customHeight="1" x14ac:dyDescent="0.25">
      <c r="A33" s="427"/>
      <c r="B33" s="422"/>
      <c r="C33" s="249" t="s">
        <v>504</v>
      </c>
      <c r="D33" s="250"/>
      <c r="E33" s="250"/>
      <c r="F33" s="250"/>
      <c r="G33" s="422"/>
      <c r="H33" s="251" t="s">
        <v>1101</v>
      </c>
    </row>
    <row r="34" spans="1:8" ht="19.5" customHeight="1" x14ac:dyDescent="0.25">
      <c r="A34" s="427"/>
      <c r="B34" s="422"/>
      <c r="C34" s="251" t="s">
        <v>405</v>
      </c>
      <c r="D34" s="252">
        <v>116119</v>
      </c>
      <c r="E34" s="252">
        <v>121148</v>
      </c>
      <c r="F34" s="252">
        <v>114856</v>
      </c>
      <c r="G34" s="422"/>
      <c r="H34" s="251" t="s">
        <v>1102</v>
      </c>
    </row>
    <row r="35" spans="1:8" s="244" customFormat="1" ht="19.5" customHeight="1" x14ac:dyDescent="0.25">
      <c r="A35" s="427"/>
      <c r="B35" s="422"/>
      <c r="C35" s="253" t="s">
        <v>503</v>
      </c>
      <c r="D35" s="254">
        <f>D31+D32+D33+D34</f>
        <v>116119</v>
      </c>
      <c r="E35" s="254">
        <f>E31+E32+E33+E34</f>
        <v>121148</v>
      </c>
      <c r="F35" s="254">
        <f>F31+F32+F33+F34</f>
        <v>114856</v>
      </c>
      <c r="G35" s="422"/>
      <c r="H35" s="253" t="s">
        <v>1103</v>
      </c>
    </row>
    <row r="36" spans="1:8" s="244" customFormat="1" x14ac:dyDescent="0.25">
      <c r="A36" s="239"/>
      <c r="B36" s="425" t="s">
        <v>502</v>
      </c>
      <c r="C36" s="425"/>
      <c r="D36" s="243">
        <f>D9+D16+D20+D26+D28+D30+D35</f>
        <v>3287022</v>
      </c>
      <c r="E36" s="243">
        <f>E9+E16+E20+E26+E28+E30+E35</f>
        <v>3293865</v>
      </c>
      <c r="F36" s="243">
        <f>F9+F16+F20+F26+F28+F30+F35</f>
        <v>3297174</v>
      </c>
      <c r="G36" s="425" t="s">
        <v>1104</v>
      </c>
      <c r="H36" s="425"/>
    </row>
    <row r="37" spans="1:8" ht="49.5" customHeight="1" x14ac:dyDescent="0.25">
      <c r="A37" s="419" t="s">
        <v>1511</v>
      </c>
      <c r="B37" s="420"/>
      <c r="C37" s="420"/>
      <c r="D37" s="420"/>
      <c r="E37" s="420"/>
      <c r="F37" s="420"/>
      <c r="G37" s="420"/>
      <c r="H37" s="420"/>
    </row>
    <row r="38" spans="1:8" x14ac:dyDescent="0.25">
      <c r="A38" s="232" t="s">
        <v>1487</v>
      </c>
    </row>
    <row r="39" spans="1:8" x14ac:dyDescent="0.25">
      <c r="A39" s="256" t="s">
        <v>1488</v>
      </c>
    </row>
  </sheetData>
  <mergeCells count="32">
    <mergeCell ref="D3:F3"/>
    <mergeCell ref="A1:H1"/>
    <mergeCell ref="A2:H2"/>
    <mergeCell ref="A5:A9"/>
    <mergeCell ref="B5:B9"/>
    <mergeCell ref="A3:A4"/>
    <mergeCell ref="B3:B4"/>
    <mergeCell ref="C3:C4"/>
    <mergeCell ref="A31:A35"/>
    <mergeCell ref="B31:B35"/>
    <mergeCell ref="A10:A16"/>
    <mergeCell ref="B10:B16"/>
    <mergeCell ref="A17:A20"/>
    <mergeCell ref="B17:B20"/>
    <mergeCell ref="A21:A26"/>
    <mergeCell ref="B21:B26"/>
    <mergeCell ref="A37:H37"/>
    <mergeCell ref="G3:G4"/>
    <mergeCell ref="H3:H4"/>
    <mergeCell ref="G5:G9"/>
    <mergeCell ref="G10:G16"/>
    <mergeCell ref="G17:G20"/>
    <mergeCell ref="G31:G35"/>
    <mergeCell ref="G36:H36"/>
    <mergeCell ref="G21:G26"/>
    <mergeCell ref="G27:G28"/>
    <mergeCell ref="G29:G30"/>
    <mergeCell ref="B36:C36"/>
    <mergeCell ref="A27:A28"/>
    <mergeCell ref="B27:B28"/>
    <mergeCell ref="A29:A30"/>
    <mergeCell ref="B29:B30"/>
  </mergeCells>
  <pageMargins left="0.89" right="0.28000000000000003" top="0.34" bottom="0.35" header="0.3" footer="0.3"/>
  <pageSetup scale="9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M39"/>
  <sheetViews>
    <sheetView view="pageBreakPreview" topLeftCell="A19" zoomScaleSheetLayoutView="100" workbookViewId="0">
      <selection activeCell="A31" sqref="A31:A35"/>
    </sheetView>
  </sheetViews>
  <sheetFormatPr defaultRowHeight="15" x14ac:dyDescent="0.25"/>
  <cols>
    <col min="1" max="1" width="4.85546875" style="100" customWidth="1"/>
    <col min="2" max="2" width="15.85546875" style="100" customWidth="1"/>
    <col min="3" max="3" width="23.140625" style="100" customWidth="1"/>
    <col min="4" max="4" width="11.42578125" style="100" customWidth="1"/>
    <col min="5" max="5" width="11" style="100" customWidth="1"/>
    <col min="6" max="6" width="10.28515625" style="100" customWidth="1"/>
    <col min="7" max="7" width="9.85546875" style="100" customWidth="1"/>
    <col min="8" max="8" width="10.42578125" style="100" customWidth="1"/>
    <col min="9" max="9" width="11" style="100" customWidth="1"/>
    <col min="10" max="10" width="9.7109375" style="100" customWidth="1"/>
    <col min="11" max="11" width="10.28515625" style="100" bestFit="1" customWidth="1"/>
    <col min="12" max="12" width="12" style="100" customWidth="1"/>
    <col min="13" max="13" width="23.5703125" style="100" customWidth="1"/>
    <col min="14" max="14" width="5.42578125" style="100" customWidth="1"/>
    <col min="15" max="15" width="15" style="100" customWidth="1"/>
    <col min="16" max="16" width="24.5703125" style="100" customWidth="1"/>
    <col min="17" max="17" width="11.85546875" style="100" customWidth="1"/>
    <col min="18" max="18" width="11.42578125" style="100" customWidth="1"/>
    <col min="19" max="20" width="9.140625" style="100"/>
    <col min="21" max="21" width="10.85546875" style="100" customWidth="1"/>
    <col min="22" max="22" width="11.42578125" style="100" customWidth="1"/>
    <col min="23" max="23" width="10.42578125" style="100" customWidth="1"/>
    <col min="24" max="24" width="10.5703125" style="100" customWidth="1"/>
    <col min="25" max="25" width="10.85546875" style="100" customWidth="1"/>
    <col min="26" max="26" width="22.28515625" style="100" customWidth="1"/>
    <col min="27" max="27" width="5.85546875" style="100" customWidth="1"/>
    <col min="28" max="28" width="14.85546875" style="100" customWidth="1"/>
    <col min="29" max="29" width="24.5703125" style="100" customWidth="1"/>
    <col min="30" max="30" width="10" style="100" customWidth="1"/>
    <col min="31" max="31" width="10.28515625" style="100" customWidth="1"/>
    <col min="32" max="32" width="11.42578125" style="100" customWidth="1"/>
    <col min="33" max="33" width="10.85546875" style="100" customWidth="1"/>
    <col min="34" max="35" width="10.5703125" style="100" customWidth="1"/>
    <col min="36" max="36" width="11.42578125" style="100" customWidth="1"/>
    <col min="37" max="37" width="11.140625" style="100" customWidth="1"/>
    <col min="38" max="38" width="11" style="100" customWidth="1"/>
    <col min="39" max="39" width="21.5703125" style="100" customWidth="1"/>
    <col min="40" max="40" width="5" style="100" customWidth="1"/>
    <col min="41" max="41" width="17" style="100" customWidth="1"/>
    <col min="42" max="42" width="24.5703125" style="100" customWidth="1"/>
    <col min="43" max="43" width="10.5703125" style="100" customWidth="1"/>
    <col min="44" max="44" width="10.28515625" style="100" customWidth="1"/>
    <col min="45" max="45" width="11.140625" style="100" customWidth="1"/>
    <col min="46" max="46" width="12" style="100" customWidth="1"/>
    <col min="47" max="47" width="11.42578125" style="100" customWidth="1"/>
    <col min="48" max="48" width="11" style="100" customWidth="1"/>
    <col min="49" max="50" width="9.140625" style="100"/>
    <col min="51" max="51" width="10" style="100" customWidth="1"/>
    <col min="52" max="52" width="22.5703125" style="100" customWidth="1"/>
    <col min="53" max="53" width="5.85546875" style="100" customWidth="1"/>
    <col min="54" max="54" width="19" style="100" customWidth="1"/>
    <col min="55" max="55" width="24.5703125" style="100" customWidth="1"/>
    <col min="56" max="56" width="10" style="100" customWidth="1"/>
    <col min="57" max="58" width="10.140625" style="100" customWidth="1"/>
    <col min="59" max="59" width="9.85546875" style="100" customWidth="1"/>
    <col min="60" max="61" width="9.140625" style="100"/>
    <col min="62" max="62" width="10.42578125" style="100" customWidth="1"/>
    <col min="63" max="63" width="10" style="100" customWidth="1"/>
    <col min="64" max="64" width="12.85546875" style="100" customWidth="1"/>
    <col min="65" max="65" width="23" style="100" customWidth="1"/>
    <col min="66" max="66" width="6" style="100" customWidth="1"/>
    <col min="67" max="67" width="19" style="100" customWidth="1"/>
    <col min="68" max="68" width="24.5703125" style="100" customWidth="1"/>
    <col min="69" max="69" width="10.42578125" style="100" customWidth="1"/>
    <col min="70" max="70" width="9.85546875" style="100" customWidth="1"/>
    <col min="71" max="71" width="11.85546875" style="100" customWidth="1"/>
    <col min="72" max="72" width="11.42578125" style="100" bestFit="1" customWidth="1"/>
    <col min="73" max="74" width="9.140625" style="100"/>
    <col min="75" max="76" width="11.7109375" style="100" customWidth="1"/>
    <col min="77" max="77" width="9.140625" style="100"/>
    <col min="78" max="78" width="18.85546875" style="100" customWidth="1"/>
    <col min="79" max="79" width="5.42578125" style="100" customWidth="1"/>
    <col min="80" max="80" width="19" style="100" customWidth="1"/>
    <col min="81" max="81" width="24.5703125" style="100" customWidth="1"/>
    <col min="82" max="82" width="10" style="100" customWidth="1"/>
    <col min="83" max="83" width="10.5703125" style="100" customWidth="1"/>
    <col min="84" max="84" width="11.7109375" style="100" customWidth="1"/>
    <col min="85" max="85" width="10.85546875" style="100" customWidth="1"/>
    <col min="86" max="86" width="10.5703125" style="100" customWidth="1"/>
    <col min="87" max="87" width="10.28515625" style="100" bestFit="1" customWidth="1"/>
    <col min="88" max="88" width="10.42578125" style="100" customWidth="1"/>
    <col min="89" max="89" width="10.5703125" style="100" customWidth="1"/>
    <col min="90" max="90" width="9.140625" style="100"/>
    <col min="91" max="91" width="21.85546875" style="100" customWidth="1"/>
    <col min="92" max="92" width="5.42578125" style="100" customWidth="1"/>
    <col min="93" max="93" width="19" style="100" customWidth="1"/>
    <col min="94" max="94" width="24.5703125" style="100" customWidth="1"/>
    <col min="95" max="95" width="10.140625" style="100" customWidth="1"/>
    <col min="96" max="96" width="9.7109375" style="100" customWidth="1"/>
    <col min="97" max="97" width="9.140625" style="100"/>
    <col min="98" max="98" width="9.85546875" style="100" customWidth="1"/>
    <col min="99" max="99" width="9.140625" style="100"/>
    <col min="100" max="100" width="10" style="100" customWidth="1"/>
    <col min="101" max="101" width="9.140625" style="100"/>
    <col min="102" max="102" width="9.85546875" style="100" customWidth="1"/>
    <col min="103" max="103" width="11" style="100" customWidth="1"/>
    <col min="104" max="104" width="19.7109375" style="100" customWidth="1"/>
    <col min="105" max="105" width="5.42578125" style="100" customWidth="1"/>
    <col min="106" max="106" width="19" style="100" customWidth="1"/>
    <col min="107" max="107" width="24.5703125" style="100" customWidth="1"/>
    <col min="108" max="110" width="9.140625" style="100"/>
    <col min="111" max="111" width="8.5703125" style="100" customWidth="1"/>
    <col min="112" max="113" width="9.140625" style="100"/>
    <col min="114" max="114" width="12.42578125" style="100" customWidth="1"/>
    <col min="115" max="115" width="12.140625" style="100" customWidth="1"/>
    <col min="116" max="116" width="9.140625" style="100"/>
    <col min="117" max="117" width="19.7109375" style="100" customWidth="1"/>
    <col min="118" max="16384" width="9.140625" style="100"/>
  </cols>
  <sheetData>
    <row r="1" spans="1:117" s="194" customFormat="1" ht="15.75" x14ac:dyDescent="0.25">
      <c r="B1" s="195"/>
      <c r="C1" s="435" t="s">
        <v>831</v>
      </c>
      <c r="D1" s="435"/>
      <c r="E1" s="435"/>
      <c r="F1" s="435"/>
      <c r="G1" s="435"/>
      <c r="H1" s="435"/>
      <c r="I1" s="435"/>
      <c r="J1" s="435"/>
      <c r="O1" s="195"/>
      <c r="P1" s="435" t="s">
        <v>832</v>
      </c>
      <c r="Q1" s="435"/>
      <c r="R1" s="435"/>
      <c r="S1" s="435"/>
      <c r="T1" s="435"/>
      <c r="U1" s="435"/>
      <c r="V1" s="435"/>
      <c r="W1" s="435"/>
      <c r="AB1" s="195"/>
      <c r="AC1" s="435" t="s">
        <v>833</v>
      </c>
      <c r="AD1" s="435"/>
      <c r="AE1" s="435"/>
      <c r="AF1" s="435"/>
      <c r="AG1" s="435"/>
      <c r="AH1" s="435"/>
      <c r="AI1" s="435"/>
      <c r="AJ1" s="435"/>
      <c r="AO1" s="195"/>
      <c r="AP1" s="435" t="s">
        <v>834</v>
      </c>
      <c r="AQ1" s="435"/>
      <c r="AR1" s="435"/>
      <c r="AS1" s="435"/>
      <c r="AT1" s="435"/>
      <c r="AU1" s="435"/>
      <c r="AV1" s="435"/>
      <c r="AW1" s="435"/>
      <c r="BB1" s="195"/>
      <c r="BC1" s="435" t="s">
        <v>832</v>
      </c>
      <c r="BD1" s="435"/>
      <c r="BE1" s="435"/>
      <c r="BF1" s="435"/>
      <c r="BG1" s="435"/>
      <c r="BH1" s="435"/>
      <c r="BI1" s="435"/>
      <c r="BJ1" s="435"/>
      <c r="BO1" s="195"/>
      <c r="BP1" s="435" t="s">
        <v>832</v>
      </c>
      <c r="BQ1" s="435"/>
      <c r="BR1" s="435"/>
      <c r="BS1" s="435"/>
      <c r="BT1" s="435"/>
      <c r="BU1" s="435"/>
      <c r="BV1" s="435"/>
      <c r="BW1" s="435"/>
      <c r="CB1" s="195"/>
      <c r="CC1" s="435" t="s">
        <v>835</v>
      </c>
      <c r="CD1" s="435"/>
      <c r="CE1" s="435"/>
      <c r="CF1" s="435"/>
      <c r="CG1" s="435"/>
      <c r="CH1" s="435"/>
      <c r="CI1" s="435"/>
      <c r="CJ1" s="435"/>
      <c r="CO1" s="195"/>
      <c r="CP1" s="435" t="s">
        <v>836</v>
      </c>
      <c r="CQ1" s="435"/>
      <c r="CR1" s="435"/>
      <c r="CS1" s="435"/>
      <c r="CT1" s="435"/>
      <c r="CU1" s="435"/>
      <c r="CV1" s="435"/>
      <c r="CW1" s="435"/>
      <c r="DB1" s="195"/>
      <c r="DC1" s="435" t="s">
        <v>833</v>
      </c>
      <c r="DD1" s="435"/>
      <c r="DE1" s="435"/>
      <c r="DF1" s="435"/>
      <c r="DG1" s="435"/>
      <c r="DH1" s="435"/>
      <c r="DI1" s="435"/>
      <c r="DJ1" s="435"/>
    </row>
    <row r="2" spans="1:117" s="196" customFormat="1" ht="26.25" customHeight="1" x14ac:dyDescent="0.25">
      <c r="B2" s="197"/>
      <c r="C2" s="436" t="s">
        <v>610</v>
      </c>
      <c r="D2" s="436"/>
      <c r="E2" s="436"/>
      <c r="F2" s="436"/>
      <c r="G2" s="436"/>
      <c r="H2" s="436"/>
      <c r="I2" s="436"/>
      <c r="J2" s="436"/>
      <c r="K2" s="436"/>
      <c r="L2" s="379" t="s">
        <v>775</v>
      </c>
      <c r="M2" s="198"/>
      <c r="O2" s="197"/>
      <c r="P2" s="436" t="s">
        <v>610</v>
      </c>
      <c r="Q2" s="436"/>
      <c r="R2" s="436"/>
      <c r="S2" s="436"/>
      <c r="T2" s="436"/>
      <c r="U2" s="436"/>
      <c r="V2" s="436"/>
      <c r="W2" s="436"/>
      <c r="X2" s="436"/>
      <c r="Y2" s="379" t="s">
        <v>775</v>
      </c>
      <c r="AB2" s="197"/>
      <c r="AC2" s="436" t="s">
        <v>610</v>
      </c>
      <c r="AD2" s="436"/>
      <c r="AE2" s="436"/>
      <c r="AF2" s="436"/>
      <c r="AG2" s="436"/>
      <c r="AH2" s="436"/>
      <c r="AI2" s="436"/>
      <c r="AJ2" s="436"/>
      <c r="AK2" s="436"/>
      <c r="AL2" s="379" t="s">
        <v>775</v>
      </c>
      <c r="AO2" s="197"/>
      <c r="AP2" s="436" t="s">
        <v>610</v>
      </c>
      <c r="AQ2" s="436"/>
      <c r="AR2" s="436"/>
      <c r="AS2" s="436"/>
      <c r="AT2" s="436"/>
      <c r="AU2" s="436"/>
      <c r="AV2" s="436"/>
      <c r="AW2" s="436"/>
      <c r="AX2" s="436"/>
      <c r="AY2" s="379" t="s">
        <v>775</v>
      </c>
      <c r="BB2" s="197"/>
      <c r="BC2" s="436" t="s">
        <v>610</v>
      </c>
      <c r="BD2" s="436"/>
      <c r="BE2" s="436"/>
      <c r="BF2" s="436"/>
      <c r="BG2" s="436"/>
      <c r="BH2" s="436"/>
      <c r="BI2" s="436"/>
      <c r="BJ2" s="436"/>
      <c r="BK2" s="436"/>
      <c r="BL2" s="379" t="s">
        <v>775</v>
      </c>
      <c r="BO2" s="197"/>
      <c r="BP2" s="436" t="s">
        <v>610</v>
      </c>
      <c r="BQ2" s="436"/>
      <c r="BR2" s="436"/>
      <c r="BS2" s="436"/>
      <c r="BT2" s="436"/>
      <c r="BU2" s="436"/>
      <c r="BV2" s="436"/>
      <c r="BW2" s="436"/>
      <c r="BX2" s="436"/>
      <c r="BY2" s="379" t="s">
        <v>775</v>
      </c>
      <c r="CB2" s="197"/>
      <c r="CC2" s="436" t="s">
        <v>610</v>
      </c>
      <c r="CD2" s="436"/>
      <c r="CE2" s="436"/>
      <c r="CF2" s="436"/>
      <c r="CG2" s="436"/>
      <c r="CH2" s="436"/>
      <c r="CI2" s="436"/>
      <c r="CJ2" s="436"/>
      <c r="CK2" s="436"/>
      <c r="CL2" s="379" t="s">
        <v>775</v>
      </c>
      <c r="CO2" s="197"/>
      <c r="CP2" s="436" t="s">
        <v>610</v>
      </c>
      <c r="CQ2" s="436"/>
      <c r="CR2" s="436"/>
      <c r="CS2" s="436"/>
      <c r="CT2" s="436"/>
      <c r="CU2" s="436"/>
      <c r="CV2" s="436"/>
      <c r="CW2" s="436"/>
      <c r="CX2" s="436"/>
      <c r="CY2" s="379" t="s">
        <v>775</v>
      </c>
      <c r="DB2" s="197"/>
      <c r="DC2" s="436" t="s">
        <v>610</v>
      </c>
      <c r="DD2" s="436"/>
      <c r="DE2" s="436"/>
      <c r="DF2" s="436"/>
      <c r="DG2" s="436"/>
      <c r="DH2" s="436"/>
      <c r="DI2" s="436"/>
      <c r="DJ2" s="436"/>
      <c r="DK2" s="436"/>
      <c r="DL2" s="379" t="s">
        <v>775</v>
      </c>
    </row>
    <row r="3" spans="1:117" s="199" customFormat="1" ht="48.75" customHeight="1" x14ac:dyDescent="0.25">
      <c r="A3" s="446" t="s">
        <v>821</v>
      </c>
      <c r="B3" s="439" t="s">
        <v>1475</v>
      </c>
      <c r="C3" s="439" t="s">
        <v>1476</v>
      </c>
      <c r="D3" s="446" t="s">
        <v>773</v>
      </c>
      <c r="E3" s="446"/>
      <c r="F3" s="446" t="s">
        <v>739</v>
      </c>
      <c r="G3" s="446"/>
      <c r="H3" s="446" t="s">
        <v>1517</v>
      </c>
      <c r="I3" s="446"/>
      <c r="J3" s="446" t="s">
        <v>740</v>
      </c>
      <c r="K3" s="446"/>
      <c r="L3" s="438" t="s">
        <v>1471</v>
      </c>
      <c r="M3" s="438" t="s">
        <v>1472</v>
      </c>
      <c r="N3" s="446" t="s">
        <v>821</v>
      </c>
      <c r="O3" s="439" t="s">
        <v>1475</v>
      </c>
      <c r="P3" s="439" t="s">
        <v>1476</v>
      </c>
      <c r="Q3" s="446" t="s">
        <v>774</v>
      </c>
      <c r="R3" s="446"/>
      <c r="S3" s="455" t="s">
        <v>1518</v>
      </c>
      <c r="T3" s="446"/>
      <c r="U3" s="455" t="s">
        <v>1519</v>
      </c>
      <c r="V3" s="446"/>
      <c r="W3" s="455" t="s">
        <v>1520</v>
      </c>
      <c r="X3" s="446"/>
      <c r="Y3" s="438" t="s">
        <v>1471</v>
      </c>
      <c r="Z3" s="438" t="s">
        <v>1472</v>
      </c>
      <c r="AA3" s="446" t="s">
        <v>821</v>
      </c>
      <c r="AB3" s="439" t="s">
        <v>1475</v>
      </c>
      <c r="AC3" s="439" t="s">
        <v>1476</v>
      </c>
      <c r="AD3" s="455" t="s">
        <v>741</v>
      </c>
      <c r="AE3" s="446"/>
      <c r="AF3" s="455" t="s">
        <v>742</v>
      </c>
      <c r="AG3" s="446"/>
      <c r="AH3" s="455" t="s">
        <v>743</v>
      </c>
      <c r="AI3" s="446"/>
      <c r="AJ3" s="455" t="s">
        <v>744</v>
      </c>
      <c r="AK3" s="446"/>
      <c r="AL3" s="438" t="s">
        <v>1471</v>
      </c>
      <c r="AM3" s="438" t="s">
        <v>1472</v>
      </c>
      <c r="AN3" s="446" t="s">
        <v>821</v>
      </c>
      <c r="AO3" s="439" t="s">
        <v>1475</v>
      </c>
      <c r="AP3" s="439" t="s">
        <v>1476</v>
      </c>
      <c r="AQ3" s="455" t="s">
        <v>1521</v>
      </c>
      <c r="AR3" s="446"/>
      <c r="AS3" s="455" t="s">
        <v>1522</v>
      </c>
      <c r="AT3" s="446"/>
      <c r="AU3" s="455" t="s">
        <v>1523</v>
      </c>
      <c r="AV3" s="446"/>
      <c r="AW3" s="455" t="s">
        <v>745</v>
      </c>
      <c r="AX3" s="446"/>
      <c r="AY3" s="438" t="s">
        <v>1471</v>
      </c>
      <c r="AZ3" s="438" t="s">
        <v>1472</v>
      </c>
      <c r="BA3" s="446" t="s">
        <v>821</v>
      </c>
      <c r="BB3" s="439" t="s">
        <v>1475</v>
      </c>
      <c r="BC3" s="439" t="s">
        <v>1476</v>
      </c>
      <c r="BD3" s="455" t="s">
        <v>1524</v>
      </c>
      <c r="BE3" s="446"/>
      <c r="BF3" s="455" t="s">
        <v>1525</v>
      </c>
      <c r="BG3" s="446"/>
      <c r="BH3" s="455" t="s">
        <v>1526</v>
      </c>
      <c r="BI3" s="446"/>
      <c r="BJ3" s="455" t="s">
        <v>746</v>
      </c>
      <c r="BK3" s="446"/>
      <c r="BL3" s="438" t="s">
        <v>1471</v>
      </c>
      <c r="BM3" s="438" t="s">
        <v>1472</v>
      </c>
      <c r="BN3" s="446" t="s">
        <v>821</v>
      </c>
      <c r="BO3" s="439" t="s">
        <v>1475</v>
      </c>
      <c r="BP3" s="439" t="s">
        <v>1476</v>
      </c>
      <c r="BQ3" s="455" t="s">
        <v>1527</v>
      </c>
      <c r="BR3" s="446"/>
      <c r="BS3" s="455" t="s">
        <v>1528</v>
      </c>
      <c r="BT3" s="446"/>
      <c r="BU3" s="455" t="s">
        <v>747</v>
      </c>
      <c r="BV3" s="446"/>
      <c r="BW3" s="455" t="s">
        <v>1529</v>
      </c>
      <c r="BX3" s="446"/>
      <c r="BY3" s="438" t="s">
        <v>1471</v>
      </c>
      <c r="BZ3" s="438" t="s">
        <v>1472</v>
      </c>
      <c r="CA3" s="446" t="s">
        <v>822</v>
      </c>
      <c r="CB3" s="439" t="s">
        <v>1475</v>
      </c>
      <c r="CC3" s="439" t="s">
        <v>1476</v>
      </c>
      <c r="CD3" s="455" t="s">
        <v>748</v>
      </c>
      <c r="CE3" s="446"/>
      <c r="CF3" s="455" t="s">
        <v>749</v>
      </c>
      <c r="CG3" s="446"/>
      <c r="CH3" s="455" t="s">
        <v>1530</v>
      </c>
      <c r="CI3" s="446"/>
      <c r="CJ3" s="455" t="s">
        <v>750</v>
      </c>
      <c r="CK3" s="446"/>
      <c r="CL3" s="438" t="s">
        <v>1471</v>
      </c>
      <c r="CM3" s="438" t="s">
        <v>1472</v>
      </c>
      <c r="CN3" s="446" t="s">
        <v>821</v>
      </c>
      <c r="CO3" s="439" t="s">
        <v>1475</v>
      </c>
      <c r="CP3" s="439" t="s">
        <v>1476</v>
      </c>
      <c r="CQ3" s="455" t="s">
        <v>1512</v>
      </c>
      <c r="CR3" s="446"/>
      <c r="CS3" s="455" t="s">
        <v>1513</v>
      </c>
      <c r="CT3" s="446"/>
      <c r="CU3" s="455" t="s">
        <v>1514</v>
      </c>
      <c r="CV3" s="446"/>
      <c r="CW3" s="455" t="s">
        <v>1515</v>
      </c>
      <c r="CX3" s="446"/>
      <c r="CY3" s="438" t="s">
        <v>1471</v>
      </c>
      <c r="CZ3" s="438" t="s">
        <v>1472</v>
      </c>
      <c r="DA3" s="446" t="s">
        <v>821</v>
      </c>
      <c r="DB3" s="439" t="s">
        <v>1475</v>
      </c>
      <c r="DC3" s="439" t="s">
        <v>1476</v>
      </c>
      <c r="DD3" s="455" t="s">
        <v>1516</v>
      </c>
      <c r="DE3" s="446"/>
      <c r="DF3" s="455" t="s">
        <v>751</v>
      </c>
      <c r="DG3" s="446"/>
      <c r="DH3" s="455" t="s">
        <v>752</v>
      </c>
      <c r="DI3" s="446"/>
      <c r="DJ3" s="446" t="s">
        <v>753</v>
      </c>
      <c r="DK3" s="446"/>
      <c r="DL3" s="438" t="s">
        <v>1471</v>
      </c>
      <c r="DM3" s="438" t="s">
        <v>1472</v>
      </c>
    </row>
    <row r="4" spans="1:117" s="199" customFormat="1" ht="15" customHeight="1" x14ac:dyDescent="0.25">
      <c r="A4" s="446"/>
      <c r="B4" s="439"/>
      <c r="C4" s="439"/>
      <c r="D4" s="200" t="s">
        <v>539</v>
      </c>
      <c r="E4" s="200" t="s">
        <v>538</v>
      </c>
      <c r="F4" s="200" t="s">
        <v>539</v>
      </c>
      <c r="G4" s="200" t="s">
        <v>538</v>
      </c>
      <c r="H4" s="200" t="s">
        <v>539</v>
      </c>
      <c r="I4" s="200" t="s">
        <v>538</v>
      </c>
      <c r="J4" s="200" t="s">
        <v>539</v>
      </c>
      <c r="K4" s="200" t="s">
        <v>538</v>
      </c>
      <c r="L4" s="439"/>
      <c r="M4" s="439"/>
      <c r="N4" s="446"/>
      <c r="O4" s="439"/>
      <c r="P4" s="439"/>
      <c r="Q4" s="200" t="s">
        <v>539</v>
      </c>
      <c r="R4" s="200" t="s">
        <v>538</v>
      </c>
      <c r="S4" s="200" t="s">
        <v>539</v>
      </c>
      <c r="T4" s="200" t="s">
        <v>538</v>
      </c>
      <c r="U4" s="200" t="s">
        <v>539</v>
      </c>
      <c r="V4" s="200" t="s">
        <v>538</v>
      </c>
      <c r="W4" s="200" t="s">
        <v>539</v>
      </c>
      <c r="X4" s="200" t="s">
        <v>538</v>
      </c>
      <c r="Y4" s="439"/>
      <c r="Z4" s="439"/>
      <c r="AA4" s="446"/>
      <c r="AB4" s="439"/>
      <c r="AC4" s="439"/>
      <c r="AD4" s="200" t="s">
        <v>539</v>
      </c>
      <c r="AE4" s="200" t="s">
        <v>538</v>
      </c>
      <c r="AF4" s="200" t="s">
        <v>539</v>
      </c>
      <c r="AG4" s="200" t="s">
        <v>538</v>
      </c>
      <c r="AH4" s="200" t="s">
        <v>539</v>
      </c>
      <c r="AI4" s="200" t="s">
        <v>538</v>
      </c>
      <c r="AJ4" s="200" t="s">
        <v>539</v>
      </c>
      <c r="AK4" s="200" t="s">
        <v>538</v>
      </c>
      <c r="AL4" s="439"/>
      <c r="AM4" s="439"/>
      <c r="AN4" s="446"/>
      <c r="AO4" s="439"/>
      <c r="AP4" s="439"/>
      <c r="AQ4" s="200" t="s">
        <v>539</v>
      </c>
      <c r="AR4" s="200" t="s">
        <v>538</v>
      </c>
      <c r="AS4" s="200" t="s">
        <v>539</v>
      </c>
      <c r="AT4" s="200" t="s">
        <v>538</v>
      </c>
      <c r="AU4" s="200" t="s">
        <v>539</v>
      </c>
      <c r="AV4" s="200" t="s">
        <v>538</v>
      </c>
      <c r="AW4" s="200" t="s">
        <v>539</v>
      </c>
      <c r="AX4" s="200" t="s">
        <v>538</v>
      </c>
      <c r="AY4" s="439"/>
      <c r="AZ4" s="439"/>
      <c r="BA4" s="446"/>
      <c r="BB4" s="439"/>
      <c r="BC4" s="439"/>
      <c r="BD4" s="200" t="s">
        <v>539</v>
      </c>
      <c r="BE4" s="200" t="s">
        <v>538</v>
      </c>
      <c r="BF4" s="200" t="s">
        <v>539</v>
      </c>
      <c r="BG4" s="200" t="s">
        <v>538</v>
      </c>
      <c r="BH4" s="200" t="s">
        <v>539</v>
      </c>
      <c r="BI4" s="200" t="s">
        <v>538</v>
      </c>
      <c r="BJ4" s="200" t="s">
        <v>539</v>
      </c>
      <c r="BK4" s="200" t="s">
        <v>538</v>
      </c>
      <c r="BL4" s="439"/>
      <c r="BM4" s="439"/>
      <c r="BN4" s="446"/>
      <c r="BO4" s="439"/>
      <c r="BP4" s="439"/>
      <c r="BQ4" s="200" t="s">
        <v>539</v>
      </c>
      <c r="BR4" s="200" t="s">
        <v>538</v>
      </c>
      <c r="BS4" s="200" t="s">
        <v>539</v>
      </c>
      <c r="BT4" s="200" t="s">
        <v>538</v>
      </c>
      <c r="BU4" s="200" t="s">
        <v>539</v>
      </c>
      <c r="BV4" s="200" t="s">
        <v>538</v>
      </c>
      <c r="BW4" s="200" t="s">
        <v>539</v>
      </c>
      <c r="BX4" s="200" t="s">
        <v>538</v>
      </c>
      <c r="BY4" s="439"/>
      <c r="BZ4" s="439"/>
      <c r="CA4" s="446"/>
      <c r="CB4" s="439"/>
      <c r="CC4" s="439"/>
      <c r="CD4" s="200" t="s">
        <v>539</v>
      </c>
      <c r="CE4" s="200" t="s">
        <v>538</v>
      </c>
      <c r="CF4" s="200" t="s">
        <v>539</v>
      </c>
      <c r="CG4" s="200" t="s">
        <v>538</v>
      </c>
      <c r="CH4" s="200" t="s">
        <v>539</v>
      </c>
      <c r="CI4" s="200" t="s">
        <v>538</v>
      </c>
      <c r="CJ4" s="200" t="s">
        <v>539</v>
      </c>
      <c r="CK4" s="200" t="s">
        <v>538</v>
      </c>
      <c r="CL4" s="439"/>
      <c r="CM4" s="439"/>
      <c r="CN4" s="446"/>
      <c r="CO4" s="439"/>
      <c r="CP4" s="439"/>
      <c r="CQ4" s="200" t="s">
        <v>539</v>
      </c>
      <c r="CR4" s="200" t="s">
        <v>538</v>
      </c>
      <c r="CS4" s="200" t="s">
        <v>539</v>
      </c>
      <c r="CT4" s="200" t="s">
        <v>538</v>
      </c>
      <c r="CU4" s="200" t="s">
        <v>539</v>
      </c>
      <c r="CV4" s="200" t="s">
        <v>538</v>
      </c>
      <c r="CW4" s="200" t="s">
        <v>539</v>
      </c>
      <c r="CX4" s="200" t="s">
        <v>538</v>
      </c>
      <c r="CY4" s="439"/>
      <c r="CZ4" s="439"/>
      <c r="DA4" s="446"/>
      <c r="DB4" s="439"/>
      <c r="DC4" s="439"/>
      <c r="DD4" s="200" t="s">
        <v>539</v>
      </c>
      <c r="DE4" s="200" t="s">
        <v>538</v>
      </c>
      <c r="DF4" s="200" t="s">
        <v>539</v>
      </c>
      <c r="DG4" s="200" t="s">
        <v>538</v>
      </c>
      <c r="DH4" s="200" t="s">
        <v>539</v>
      </c>
      <c r="DI4" s="200" t="s">
        <v>538</v>
      </c>
      <c r="DJ4" s="200" t="s">
        <v>539</v>
      </c>
      <c r="DK4" s="200" t="s">
        <v>538</v>
      </c>
      <c r="DL4" s="439"/>
      <c r="DM4" s="439"/>
    </row>
    <row r="5" spans="1:117" s="199" customFormat="1" ht="15" customHeight="1" x14ac:dyDescent="0.25">
      <c r="A5" s="453">
        <v>1</v>
      </c>
      <c r="B5" s="440" t="s">
        <v>536</v>
      </c>
      <c r="C5" s="201" t="s">
        <v>535</v>
      </c>
      <c r="D5" s="202">
        <v>133244.91110358754</v>
      </c>
      <c r="E5" s="202">
        <v>137494.60629907693</v>
      </c>
      <c r="F5" s="203">
        <v>2552.2927810878605</v>
      </c>
      <c r="G5" s="203">
        <v>2678.1958701580252</v>
      </c>
      <c r="H5" s="204">
        <v>23655.613707599736</v>
      </c>
      <c r="I5" s="204">
        <v>23296.596544466684</v>
      </c>
      <c r="J5" s="205">
        <v>59677.247721583946</v>
      </c>
      <c r="K5" s="205">
        <v>65078.770614039015</v>
      </c>
      <c r="L5" s="440" t="s">
        <v>611</v>
      </c>
      <c r="M5" s="206" t="s">
        <v>612</v>
      </c>
      <c r="N5" s="453">
        <v>1</v>
      </c>
      <c r="O5" s="440" t="s">
        <v>536</v>
      </c>
      <c r="P5" s="201" t="s">
        <v>535</v>
      </c>
      <c r="Q5" s="205">
        <v>57594.879994883573</v>
      </c>
      <c r="R5" s="205">
        <v>58551.412593213259</v>
      </c>
      <c r="S5" s="203">
        <v>564.19106736574099</v>
      </c>
      <c r="T5" s="203">
        <v>559.65433334818022</v>
      </c>
      <c r="U5" s="207">
        <v>110184.0899984202</v>
      </c>
      <c r="V5" s="207">
        <v>109601.94420908431</v>
      </c>
      <c r="W5" s="205">
        <v>37806.423066852396</v>
      </c>
      <c r="X5" s="205">
        <v>37671.797603968313</v>
      </c>
      <c r="Y5" s="440" t="s">
        <v>611</v>
      </c>
      <c r="Z5" s="206" t="s">
        <v>612</v>
      </c>
      <c r="AA5" s="453">
        <v>1</v>
      </c>
      <c r="AB5" s="440" t="s">
        <v>536</v>
      </c>
      <c r="AC5" s="201" t="s">
        <v>535</v>
      </c>
      <c r="AD5" s="205">
        <v>6608.0650513482788</v>
      </c>
      <c r="AE5" s="205">
        <v>6503.3774111011026</v>
      </c>
      <c r="AF5" s="205">
        <v>10929.978240669892</v>
      </c>
      <c r="AG5" s="205">
        <v>10916.578563752966</v>
      </c>
      <c r="AH5" s="202">
        <v>32752.218279041517</v>
      </c>
      <c r="AI5" s="202">
        <v>33058.794885784191</v>
      </c>
      <c r="AJ5" s="202">
        <v>110724.72321405369</v>
      </c>
      <c r="AK5" s="202">
        <v>111415.89626310134</v>
      </c>
      <c r="AL5" s="440" t="s">
        <v>611</v>
      </c>
      <c r="AM5" s="206" t="s">
        <v>612</v>
      </c>
      <c r="AN5" s="453">
        <v>1</v>
      </c>
      <c r="AO5" s="440" t="s">
        <v>536</v>
      </c>
      <c r="AP5" s="201" t="s">
        <v>535</v>
      </c>
      <c r="AQ5" s="202">
        <v>2683.5600673798604</v>
      </c>
      <c r="AR5" s="202">
        <v>2634.219609845602</v>
      </c>
      <c r="AS5" s="202">
        <v>182790.37618067703</v>
      </c>
      <c r="AT5" s="202">
        <v>182202.58144973152</v>
      </c>
      <c r="AU5" s="205">
        <v>184746.07316384901</v>
      </c>
      <c r="AV5" s="205">
        <v>188103.93224660761</v>
      </c>
      <c r="AW5" s="205">
        <v>1554.0175649445862</v>
      </c>
      <c r="AX5" s="205">
        <v>1534.1791707073075</v>
      </c>
      <c r="AY5" s="440" t="s">
        <v>611</v>
      </c>
      <c r="AZ5" s="206" t="s">
        <v>612</v>
      </c>
      <c r="BA5" s="453">
        <v>1</v>
      </c>
      <c r="BB5" s="440" t="s">
        <v>536</v>
      </c>
      <c r="BC5" s="201" t="s">
        <v>535</v>
      </c>
      <c r="BD5" s="205">
        <v>1262.6085211434299</v>
      </c>
      <c r="BE5" s="205">
        <v>1291.3522032314581</v>
      </c>
      <c r="BF5" s="205">
        <v>165.23366813112483</v>
      </c>
      <c r="BG5" s="205">
        <v>173.91007434224613</v>
      </c>
      <c r="BH5" s="202">
        <v>581.35058644739127</v>
      </c>
      <c r="BI5" s="202">
        <v>581.67725971259972</v>
      </c>
      <c r="BJ5" s="205">
        <v>76648.124276994626</v>
      </c>
      <c r="BK5" s="205">
        <v>76039.007373135057</v>
      </c>
      <c r="BL5" s="440" t="s">
        <v>611</v>
      </c>
      <c r="BM5" s="206" t="s">
        <v>612</v>
      </c>
      <c r="BN5" s="453">
        <v>1</v>
      </c>
      <c r="BO5" s="440" t="s">
        <v>536</v>
      </c>
      <c r="BP5" s="201" t="s">
        <v>535</v>
      </c>
      <c r="BQ5" s="205">
        <v>43186.538044481509</v>
      </c>
      <c r="BR5" s="205">
        <v>42805.671899601221</v>
      </c>
      <c r="BS5" s="205">
        <v>138908.65055859034</v>
      </c>
      <c r="BT5" s="205">
        <v>155037.14326149691</v>
      </c>
      <c r="BU5" s="202">
        <v>583.9309087487394</v>
      </c>
      <c r="BV5" s="202">
        <v>582.91827889701983</v>
      </c>
      <c r="BW5" s="205">
        <v>64315.742358415817</v>
      </c>
      <c r="BX5" s="205">
        <v>63963.673957009778</v>
      </c>
      <c r="BY5" s="440" t="s">
        <v>611</v>
      </c>
      <c r="BZ5" s="206" t="s">
        <v>612</v>
      </c>
      <c r="CA5" s="453">
        <v>1</v>
      </c>
      <c r="CB5" s="440" t="s">
        <v>536</v>
      </c>
      <c r="CC5" s="201" t="s">
        <v>535</v>
      </c>
      <c r="CD5" s="205">
        <v>1388.1624338285997</v>
      </c>
      <c r="CE5" s="205">
        <v>1402.7268258090251</v>
      </c>
      <c r="CF5" s="202">
        <v>170450.42546027136</v>
      </c>
      <c r="CG5" s="202">
        <v>181268.35327368233</v>
      </c>
      <c r="CH5" s="205">
        <v>9564.970158011929</v>
      </c>
      <c r="CI5" s="205">
        <v>9578.8053494736869</v>
      </c>
      <c r="CJ5" s="205">
        <v>51992.575053772038</v>
      </c>
      <c r="CK5" s="205">
        <v>51684.570410638087</v>
      </c>
      <c r="CL5" s="440" t="s">
        <v>611</v>
      </c>
      <c r="CM5" s="206" t="s">
        <v>612</v>
      </c>
      <c r="CN5" s="453">
        <v>1</v>
      </c>
      <c r="CO5" s="440" t="s">
        <v>536</v>
      </c>
      <c r="CP5" s="201" t="s">
        <v>535</v>
      </c>
      <c r="CQ5" s="203">
        <v>317.24664172734322</v>
      </c>
      <c r="CR5" s="203">
        <v>318.49758995344001</v>
      </c>
      <c r="CS5" s="203">
        <v>13.908451930489598</v>
      </c>
      <c r="CT5" s="203">
        <v>12.852108071937568</v>
      </c>
      <c r="CU5" s="203">
        <v>120.74676452858468</v>
      </c>
      <c r="CV5" s="203">
        <v>112.50588089995</v>
      </c>
      <c r="CW5" s="203">
        <v>37.711581720496966</v>
      </c>
      <c r="CX5" s="203">
        <v>37.674033622428368</v>
      </c>
      <c r="CY5" s="440" t="s">
        <v>611</v>
      </c>
      <c r="CZ5" s="206" t="s">
        <v>612</v>
      </c>
      <c r="DA5" s="453">
        <v>1</v>
      </c>
      <c r="DB5" s="440" t="s">
        <v>536</v>
      </c>
      <c r="DC5" s="201" t="s">
        <v>535</v>
      </c>
      <c r="DD5" s="203">
        <v>469.39778038595119</v>
      </c>
      <c r="DE5" s="203">
        <v>452.44619636233318</v>
      </c>
      <c r="DF5" s="203"/>
      <c r="DG5" s="203"/>
      <c r="DH5" s="203">
        <v>236.42970614723583</v>
      </c>
      <c r="DI5" s="203">
        <v>235.01640838536994</v>
      </c>
      <c r="DJ5" s="208">
        <f t="shared" ref="DJ5:DK8" si="0">D5+F5+H5+J5+Q5+S5+U5+AD5+AH5+AJ5+AQ5+AU5+BD5+BF5+BH5+BJ5+BS5+BU5+BW5+CD5+CH5+CJ5+CQ5+CW5+DD5+DF5+DH5+W5+AF5+AS5+AW5+BQ5+CF5+CS5+CU5</f>
        <v>1518312.414158622</v>
      </c>
      <c r="DK5" s="208">
        <f t="shared" si="0"/>
        <v>1556881.3400523115</v>
      </c>
      <c r="DL5" s="440" t="s">
        <v>611</v>
      </c>
      <c r="DM5" s="206" t="s">
        <v>612</v>
      </c>
    </row>
    <row r="6" spans="1:117" s="199" customFormat="1" x14ac:dyDescent="0.25">
      <c r="A6" s="453"/>
      <c r="B6" s="440"/>
      <c r="C6" s="209" t="s">
        <v>534</v>
      </c>
      <c r="D6" s="210">
        <v>16.186813289377948</v>
      </c>
      <c r="E6" s="210">
        <v>15.308591986257987</v>
      </c>
      <c r="F6" s="211">
        <v>988.08726239338955</v>
      </c>
      <c r="G6" s="211">
        <v>893.68680478511317</v>
      </c>
      <c r="H6" s="212">
        <v>150.27545321176882</v>
      </c>
      <c r="I6" s="212">
        <v>122.83280228414368</v>
      </c>
      <c r="J6" s="213"/>
      <c r="K6" s="213"/>
      <c r="L6" s="440"/>
      <c r="M6" s="214" t="s">
        <v>613</v>
      </c>
      <c r="N6" s="453"/>
      <c r="O6" s="440"/>
      <c r="P6" s="209" t="s">
        <v>534</v>
      </c>
      <c r="Q6" s="213">
        <v>1.8433731593955001</v>
      </c>
      <c r="R6" s="213">
        <v>20.385830241959106</v>
      </c>
      <c r="S6" s="211"/>
      <c r="T6" s="211"/>
      <c r="U6" s="215"/>
      <c r="V6" s="215"/>
      <c r="W6" s="213"/>
      <c r="X6" s="213"/>
      <c r="Y6" s="440"/>
      <c r="Z6" s="214" t="s">
        <v>613</v>
      </c>
      <c r="AA6" s="453"/>
      <c r="AB6" s="440"/>
      <c r="AC6" s="209" t="s">
        <v>534</v>
      </c>
      <c r="AD6" s="213"/>
      <c r="AE6" s="213"/>
      <c r="AF6" s="213"/>
      <c r="AG6" s="213"/>
      <c r="AH6" s="210"/>
      <c r="AI6" s="210"/>
      <c r="AJ6" s="210"/>
      <c r="AK6" s="210"/>
      <c r="AL6" s="440"/>
      <c r="AM6" s="214" t="s">
        <v>613</v>
      </c>
      <c r="AN6" s="453"/>
      <c r="AO6" s="440"/>
      <c r="AP6" s="209" t="s">
        <v>534</v>
      </c>
      <c r="AQ6" s="210"/>
      <c r="AR6" s="210"/>
      <c r="AS6" s="210"/>
      <c r="AT6" s="210"/>
      <c r="AU6" s="213"/>
      <c r="AV6" s="213"/>
      <c r="AW6" s="213">
        <v>492.38983335124692</v>
      </c>
      <c r="AX6" s="213">
        <v>450.86573804868522</v>
      </c>
      <c r="AY6" s="440"/>
      <c r="AZ6" s="214" t="s">
        <v>613</v>
      </c>
      <c r="BA6" s="453"/>
      <c r="BB6" s="440"/>
      <c r="BC6" s="209" t="s">
        <v>534</v>
      </c>
      <c r="BD6" s="213">
        <v>322.49041929551873</v>
      </c>
      <c r="BE6" s="213">
        <v>233.03529450573069</v>
      </c>
      <c r="BF6" s="213">
        <v>919.57158346911262</v>
      </c>
      <c r="BG6" s="213">
        <v>790.51517408383472</v>
      </c>
      <c r="BH6" s="210">
        <v>1135.1469715464655</v>
      </c>
      <c r="BI6" s="210">
        <v>1165.6651073726327</v>
      </c>
      <c r="BJ6" s="213">
        <v>1050.8491177658925</v>
      </c>
      <c r="BK6" s="213">
        <v>716.4164589251111</v>
      </c>
      <c r="BL6" s="440"/>
      <c r="BM6" s="214" t="s">
        <v>613</v>
      </c>
      <c r="BN6" s="453"/>
      <c r="BO6" s="440"/>
      <c r="BP6" s="209" t="s">
        <v>534</v>
      </c>
      <c r="BQ6" s="213"/>
      <c r="BR6" s="213"/>
      <c r="BS6" s="213"/>
      <c r="BT6" s="213"/>
      <c r="BU6" s="212"/>
      <c r="BV6" s="212"/>
      <c r="BW6" s="213"/>
      <c r="BX6" s="213"/>
      <c r="BY6" s="440"/>
      <c r="BZ6" s="214" t="s">
        <v>613</v>
      </c>
      <c r="CA6" s="453"/>
      <c r="CB6" s="440"/>
      <c r="CC6" s="209" t="s">
        <v>534</v>
      </c>
      <c r="CD6" s="213">
        <v>80.888839020984463</v>
      </c>
      <c r="CE6" s="213">
        <v>125.51530091455125</v>
      </c>
      <c r="CF6" s="210"/>
      <c r="CG6" s="210"/>
      <c r="CH6" s="213"/>
      <c r="CI6" s="213"/>
      <c r="CJ6" s="211"/>
      <c r="CK6" s="211"/>
      <c r="CL6" s="440"/>
      <c r="CM6" s="214" t="s">
        <v>613</v>
      </c>
      <c r="CN6" s="453"/>
      <c r="CO6" s="440"/>
      <c r="CP6" s="209" t="s">
        <v>534</v>
      </c>
      <c r="CQ6" s="211"/>
      <c r="CR6" s="211"/>
      <c r="CS6" s="211"/>
      <c r="CT6" s="211"/>
      <c r="CU6" s="211"/>
      <c r="CV6" s="211"/>
      <c r="CW6" s="211"/>
      <c r="CX6" s="211"/>
      <c r="CY6" s="440"/>
      <c r="CZ6" s="214" t="s">
        <v>613</v>
      </c>
      <c r="DA6" s="453"/>
      <c r="DB6" s="440"/>
      <c r="DC6" s="209" t="s">
        <v>534</v>
      </c>
      <c r="DD6" s="211"/>
      <c r="DE6" s="211"/>
      <c r="DF6" s="211"/>
      <c r="DG6" s="211"/>
      <c r="DH6" s="211"/>
      <c r="DI6" s="211"/>
      <c r="DJ6" s="208">
        <f t="shared" si="0"/>
        <v>5157.7296665031517</v>
      </c>
      <c r="DK6" s="208">
        <f t="shared" si="0"/>
        <v>4534.2271031480195</v>
      </c>
      <c r="DL6" s="440"/>
      <c r="DM6" s="214" t="s">
        <v>613</v>
      </c>
    </row>
    <row r="7" spans="1:117" s="199" customFormat="1" x14ac:dyDescent="0.25">
      <c r="A7" s="453"/>
      <c r="B7" s="440"/>
      <c r="C7" s="209" t="s">
        <v>533</v>
      </c>
      <c r="D7" s="210">
        <v>25936.147528109002</v>
      </c>
      <c r="E7" s="210">
        <v>18979.945636496457</v>
      </c>
      <c r="F7" s="211">
        <v>42.09251790785347</v>
      </c>
      <c r="G7" s="211">
        <v>70.109912154083759</v>
      </c>
      <c r="H7" s="212">
        <v>247.84000363329619</v>
      </c>
      <c r="I7" s="212">
        <v>624.27107424012047</v>
      </c>
      <c r="J7" s="213">
        <v>10808.082663929759</v>
      </c>
      <c r="K7" s="213">
        <v>5939.4198463502444</v>
      </c>
      <c r="L7" s="440"/>
      <c r="M7" s="216" t="s">
        <v>647</v>
      </c>
      <c r="N7" s="453"/>
      <c r="O7" s="440"/>
      <c r="P7" s="209" t="s">
        <v>533</v>
      </c>
      <c r="Q7" s="213">
        <v>3268.6410672916186</v>
      </c>
      <c r="R7" s="213">
        <v>3015.3718336256202</v>
      </c>
      <c r="S7" s="211">
        <v>28.931264138054889</v>
      </c>
      <c r="T7" s="211">
        <v>30.559005599825888</v>
      </c>
      <c r="U7" s="215">
        <v>14017.142667087215</v>
      </c>
      <c r="V7" s="215">
        <v>14326.31235957128</v>
      </c>
      <c r="W7" s="213">
        <v>762.73209461051511</v>
      </c>
      <c r="X7" s="213">
        <v>486.31955751894202</v>
      </c>
      <c r="Y7" s="440"/>
      <c r="Z7" s="216" t="s">
        <v>647</v>
      </c>
      <c r="AA7" s="453"/>
      <c r="AB7" s="440"/>
      <c r="AC7" s="209" t="s">
        <v>533</v>
      </c>
      <c r="AD7" s="213">
        <v>1.6588712676954001</v>
      </c>
      <c r="AE7" s="213">
        <v>1.6588712676954001</v>
      </c>
      <c r="AF7" s="213">
        <v>158.71756002809667</v>
      </c>
      <c r="AG7" s="213">
        <v>153.26589124667998</v>
      </c>
      <c r="AH7" s="210">
        <v>4931.5027142436966</v>
      </c>
      <c r="AI7" s="210">
        <v>4520.8280239737924</v>
      </c>
      <c r="AJ7" s="210">
        <v>5065.2079520904572</v>
      </c>
      <c r="AK7" s="210">
        <v>4010.4138203131856</v>
      </c>
      <c r="AL7" s="440"/>
      <c r="AM7" s="216" t="s">
        <v>647</v>
      </c>
      <c r="AN7" s="453"/>
      <c r="AO7" s="440"/>
      <c r="AP7" s="209" t="s">
        <v>533</v>
      </c>
      <c r="AQ7" s="210">
        <v>77.698113760069916</v>
      </c>
      <c r="AR7" s="210">
        <v>98.783849699146316</v>
      </c>
      <c r="AS7" s="210">
        <v>6516.5594302468071</v>
      </c>
      <c r="AT7" s="210">
        <v>5775.3392689387283</v>
      </c>
      <c r="AU7" s="213">
        <v>19233.422373972931</v>
      </c>
      <c r="AV7" s="213">
        <v>14689.726604147654</v>
      </c>
      <c r="AW7" s="213">
        <v>8.6327152044704807</v>
      </c>
      <c r="AX7" s="213">
        <v>8.6327152044704807</v>
      </c>
      <c r="AY7" s="440"/>
      <c r="AZ7" s="216" t="s">
        <v>647</v>
      </c>
      <c r="BA7" s="453"/>
      <c r="BB7" s="440"/>
      <c r="BC7" s="209" t="s">
        <v>533</v>
      </c>
      <c r="BD7" s="213">
        <v>0.4029640121902</v>
      </c>
      <c r="BE7" s="213">
        <v>1.4862226801162002</v>
      </c>
      <c r="BF7" s="213"/>
      <c r="BG7" s="213"/>
      <c r="BH7" s="210">
        <v>14.053495594005421</v>
      </c>
      <c r="BI7" s="210">
        <v>20.727821829471612</v>
      </c>
      <c r="BJ7" s="213">
        <v>2105.2013348977175</v>
      </c>
      <c r="BK7" s="213">
        <v>2285.5108551737599</v>
      </c>
      <c r="BL7" s="440"/>
      <c r="BM7" s="216" t="s">
        <v>647</v>
      </c>
      <c r="BN7" s="453"/>
      <c r="BO7" s="440"/>
      <c r="BP7" s="209" t="s">
        <v>533</v>
      </c>
      <c r="BQ7" s="213">
        <v>28.12518300490348</v>
      </c>
      <c r="BR7" s="213">
        <v>69.665393171701169</v>
      </c>
      <c r="BS7" s="213">
        <v>77078.165987706336</v>
      </c>
      <c r="BT7" s="213">
        <v>65821.344193589815</v>
      </c>
      <c r="BU7" s="212">
        <v>0.56580536762909994</v>
      </c>
      <c r="BV7" s="212">
        <v>0.56580536762909994</v>
      </c>
      <c r="BW7" s="213">
        <v>14070.708168036317</v>
      </c>
      <c r="BX7" s="213">
        <v>13949.49795892801</v>
      </c>
      <c r="BY7" s="440"/>
      <c r="BZ7" s="216" t="s">
        <v>647</v>
      </c>
      <c r="CA7" s="453"/>
      <c r="CB7" s="440"/>
      <c r="CC7" s="209" t="s">
        <v>533</v>
      </c>
      <c r="CD7" s="213">
        <v>17.68255001882488</v>
      </c>
      <c r="CE7" s="213">
        <v>32.256199520475803</v>
      </c>
      <c r="CF7" s="210">
        <v>12350.796885173673</v>
      </c>
      <c r="CG7" s="210">
        <v>5265.0728187184959</v>
      </c>
      <c r="CH7" s="213">
        <v>1014.5930843080986</v>
      </c>
      <c r="CI7" s="213">
        <v>977.08658943350872</v>
      </c>
      <c r="CJ7" s="211">
        <v>154.1298833773341</v>
      </c>
      <c r="CK7" s="211">
        <v>42.968268553050898</v>
      </c>
      <c r="CL7" s="440"/>
      <c r="CM7" s="216" t="s">
        <v>647</v>
      </c>
      <c r="CN7" s="453"/>
      <c r="CO7" s="440"/>
      <c r="CP7" s="209" t="s">
        <v>533</v>
      </c>
      <c r="CQ7" s="211"/>
      <c r="CR7" s="211"/>
      <c r="CS7" s="211">
        <v>3.8178247543500525</v>
      </c>
      <c r="CT7" s="211">
        <v>1.0836533302457856</v>
      </c>
      <c r="CU7" s="211">
        <v>91.507699826112869</v>
      </c>
      <c r="CV7" s="211">
        <v>89.934732567668689</v>
      </c>
      <c r="CW7" s="211">
        <v>10.619379033895592</v>
      </c>
      <c r="CX7" s="211">
        <v>10.619379033895592</v>
      </c>
      <c r="CY7" s="440"/>
      <c r="CZ7" s="216" t="s">
        <v>647</v>
      </c>
      <c r="DA7" s="453"/>
      <c r="DB7" s="440"/>
      <c r="DC7" s="209" t="s">
        <v>533</v>
      </c>
      <c r="DD7" s="211">
        <v>91.54291781181513</v>
      </c>
      <c r="DE7" s="211">
        <v>76.681898475956004</v>
      </c>
      <c r="DF7" s="211"/>
      <c r="DG7" s="211"/>
      <c r="DH7" s="211">
        <v>67.824391697628599</v>
      </c>
      <c r="DI7" s="211">
        <v>66.446510735351296</v>
      </c>
      <c r="DJ7" s="208">
        <f t="shared" si="0"/>
        <v>198204.74709214235</v>
      </c>
      <c r="DK7" s="208">
        <f t="shared" si="0"/>
        <v>161441.90657145708</v>
      </c>
      <c r="DL7" s="440"/>
      <c r="DM7" s="216" t="s">
        <v>647</v>
      </c>
    </row>
    <row r="8" spans="1:117" s="199" customFormat="1" x14ac:dyDescent="0.25">
      <c r="A8" s="453"/>
      <c r="B8" s="440"/>
      <c r="C8" s="209" t="s">
        <v>532</v>
      </c>
      <c r="D8" s="210">
        <v>6797.6516381209422</v>
      </c>
      <c r="E8" s="210">
        <v>8537.894742118584</v>
      </c>
      <c r="F8" s="211">
        <v>31.682820601125638</v>
      </c>
      <c r="G8" s="211">
        <v>50.045466477697133</v>
      </c>
      <c r="H8" s="212">
        <v>3815.5676719037879</v>
      </c>
      <c r="I8" s="212">
        <v>3829.4556144862149</v>
      </c>
      <c r="J8" s="213">
        <v>2434.3431182607851</v>
      </c>
      <c r="K8" s="213">
        <v>2445.8333986185789</v>
      </c>
      <c r="L8" s="440"/>
      <c r="M8" s="214" t="s">
        <v>614</v>
      </c>
      <c r="N8" s="453"/>
      <c r="O8" s="440"/>
      <c r="P8" s="209" t="s">
        <v>532</v>
      </c>
      <c r="Q8" s="213">
        <v>221.37027589401615</v>
      </c>
      <c r="R8" s="213">
        <v>237.21276356576789</v>
      </c>
      <c r="S8" s="211">
        <v>176.67055146138313</v>
      </c>
      <c r="T8" s="211">
        <v>174.11167264844732</v>
      </c>
      <c r="U8" s="215">
        <v>310.20444980975941</v>
      </c>
      <c r="V8" s="215">
        <v>330.05054926529158</v>
      </c>
      <c r="W8" s="213">
        <v>140.5564388422132</v>
      </c>
      <c r="X8" s="213">
        <v>138.1857059334294</v>
      </c>
      <c r="Y8" s="440"/>
      <c r="Z8" s="214" t="s">
        <v>614</v>
      </c>
      <c r="AA8" s="453"/>
      <c r="AB8" s="440"/>
      <c r="AC8" s="209" t="s">
        <v>532</v>
      </c>
      <c r="AD8" s="213">
        <v>2156.2838917296103</v>
      </c>
      <c r="AE8" s="213">
        <v>2042.8827325646935</v>
      </c>
      <c r="AF8" s="213">
        <v>2073.7346856558165</v>
      </c>
      <c r="AG8" s="213">
        <v>2079.0589139420763</v>
      </c>
      <c r="AH8" s="210">
        <v>23.856122781582215</v>
      </c>
      <c r="AI8" s="210">
        <v>47.452491743647116</v>
      </c>
      <c r="AJ8" s="210">
        <v>19750.142539493561</v>
      </c>
      <c r="AK8" s="210">
        <v>19877.884706719571</v>
      </c>
      <c r="AL8" s="440"/>
      <c r="AM8" s="214" t="s">
        <v>614</v>
      </c>
      <c r="AN8" s="453"/>
      <c r="AO8" s="440"/>
      <c r="AP8" s="209" t="s">
        <v>532</v>
      </c>
      <c r="AQ8" s="210">
        <v>19009.880662904106</v>
      </c>
      <c r="AR8" s="210">
        <v>18924.469681457816</v>
      </c>
      <c r="AS8" s="210">
        <v>50.282133597706</v>
      </c>
      <c r="AT8" s="210">
        <v>55.895315860860009</v>
      </c>
      <c r="AU8" s="213">
        <v>6259.433181529037</v>
      </c>
      <c r="AV8" s="213">
        <v>6133.3682321239903</v>
      </c>
      <c r="AW8" s="213">
        <v>37.044821264869711</v>
      </c>
      <c r="AX8" s="213">
        <v>37.92324026149771</v>
      </c>
      <c r="AY8" s="440"/>
      <c r="AZ8" s="214" t="s">
        <v>614</v>
      </c>
      <c r="BA8" s="453"/>
      <c r="BB8" s="440"/>
      <c r="BC8" s="209" t="s">
        <v>532</v>
      </c>
      <c r="BD8" s="213">
        <v>565.71960445750574</v>
      </c>
      <c r="BE8" s="213">
        <v>564.21271344768775</v>
      </c>
      <c r="BF8" s="213">
        <v>78.821697174217533</v>
      </c>
      <c r="BG8" s="213">
        <v>83.858853089825033</v>
      </c>
      <c r="BH8" s="210">
        <v>8.9832379255058132</v>
      </c>
      <c r="BI8" s="210">
        <v>9.4249484826928125</v>
      </c>
      <c r="BJ8" s="213">
        <v>333.83626387041261</v>
      </c>
      <c r="BK8" s="213">
        <v>337.26354030130938</v>
      </c>
      <c r="BL8" s="440"/>
      <c r="BM8" s="214" t="s">
        <v>614</v>
      </c>
      <c r="BN8" s="453"/>
      <c r="BO8" s="440"/>
      <c r="BP8" s="209" t="s">
        <v>532</v>
      </c>
      <c r="BQ8" s="213">
        <v>562.50122159693115</v>
      </c>
      <c r="BR8" s="213">
        <v>817.16884590082088</v>
      </c>
      <c r="BS8" s="213">
        <v>100.172462116098</v>
      </c>
      <c r="BT8" s="213">
        <v>106.30088209588018</v>
      </c>
      <c r="BU8" s="212">
        <v>6.2286420331234709</v>
      </c>
      <c r="BV8" s="212">
        <v>6.2286420331234709</v>
      </c>
      <c r="BW8" s="213">
        <v>9509.0525938387127</v>
      </c>
      <c r="BX8" s="213">
        <v>9531.5709429507388</v>
      </c>
      <c r="BY8" s="440"/>
      <c r="BZ8" s="214" t="s">
        <v>614</v>
      </c>
      <c r="CA8" s="453"/>
      <c r="CB8" s="440"/>
      <c r="CC8" s="209" t="s">
        <v>532</v>
      </c>
      <c r="CD8" s="213">
        <v>756.38401185479529</v>
      </c>
      <c r="CE8" s="213">
        <v>730.70841667383422</v>
      </c>
      <c r="CF8" s="210">
        <v>4383.6228743952233</v>
      </c>
      <c r="CG8" s="210">
        <v>4550.8406937929294</v>
      </c>
      <c r="CH8" s="213">
        <v>174.42191018472394</v>
      </c>
      <c r="CI8" s="213">
        <v>170.66691898323757</v>
      </c>
      <c r="CJ8" s="211">
        <v>2403.8223750119582</v>
      </c>
      <c r="CK8" s="211">
        <v>2499.7784030688426</v>
      </c>
      <c r="CL8" s="440"/>
      <c r="CM8" s="214" t="s">
        <v>614</v>
      </c>
      <c r="CN8" s="453"/>
      <c r="CO8" s="440"/>
      <c r="CP8" s="209" t="s">
        <v>532</v>
      </c>
      <c r="CQ8" s="211">
        <v>73.751219383969996</v>
      </c>
      <c r="CR8" s="211">
        <v>73.751219383969996</v>
      </c>
      <c r="CS8" s="211">
        <v>0.92783605303066996</v>
      </c>
      <c r="CT8" s="211">
        <v>1.0211170742953699</v>
      </c>
      <c r="CU8" s="211">
        <v>16.150206933594419</v>
      </c>
      <c r="CV8" s="211">
        <v>15.309263536284217</v>
      </c>
      <c r="CW8" s="211">
        <v>9.030197295889538</v>
      </c>
      <c r="CX8" s="211">
        <v>9.030197295889538</v>
      </c>
      <c r="CY8" s="440"/>
      <c r="CZ8" s="214" t="s">
        <v>614</v>
      </c>
      <c r="DA8" s="453"/>
      <c r="DB8" s="440"/>
      <c r="DC8" s="209" t="s">
        <v>532</v>
      </c>
      <c r="DD8" s="211">
        <v>2.4341640900065005</v>
      </c>
      <c r="DE8" s="211">
        <v>15.9461716855999</v>
      </c>
      <c r="DF8" s="211"/>
      <c r="DG8" s="211"/>
      <c r="DH8" s="211">
        <v>21.646004307333634</v>
      </c>
      <c r="DI8" s="211">
        <v>21.406454595756635</v>
      </c>
      <c r="DJ8" s="208">
        <f t="shared" si="0"/>
        <v>82296.211526373314</v>
      </c>
      <c r="DK8" s="208">
        <f t="shared" si="0"/>
        <v>84486.213452180877</v>
      </c>
      <c r="DL8" s="440"/>
      <c r="DM8" s="214" t="s">
        <v>614</v>
      </c>
    </row>
    <row r="9" spans="1:117" s="199" customFormat="1" x14ac:dyDescent="0.25">
      <c r="A9" s="454"/>
      <c r="B9" s="441"/>
      <c r="C9" s="217" t="s">
        <v>531</v>
      </c>
      <c r="D9" s="218">
        <f>SUM(D5:D8)</f>
        <v>165994.89708310686</v>
      </c>
      <c r="E9" s="218">
        <f t="shared" ref="E9:K9" si="1">SUM(E5:E8)</f>
        <v>165027.75526967822</v>
      </c>
      <c r="F9" s="218">
        <f t="shared" si="1"/>
        <v>3614.1553819902292</v>
      </c>
      <c r="G9" s="218">
        <f t="shared" si="1"/>
        <v>3692.0380535749191</v>
      </c>
      <c r="H9" s="218">
        <f t="shared" si="1"/>
        <v>27869.296836348589</v>
      </c>
      <c r="I9" s="218">
        <f t="shared" si="1"/>
        <v>27873.156035477165</v>
      </c>
      <c r="J9" s="218">
        <f t="shared" si="1"/>
        <v>72919.673503774495</v>
      </c>
      <c r="K9" s="218">
        <f t="shared" si="1"/>
        <v>73464.023859007837</v>
      </c>
      <c r="L9" s="441"/>
      <c r="M9" s="219" t="s">
        <v>615</v>
      </c>
      <c r="N9" s="454"/>
      <c r="O9" s="441"/>
      <c r="P9" s="217" t="s">
        <v>531</v>
      </c>
      <c r="Q9" s="218">
        <f>SUM(Q5:Q8)</f>
        <v>61086.734711228601</v>
      </c>
      <c r="R9" s="218">
        <f>SUM(R5:R8)</f>
        <v>61824.383020646608</v>
      </c>
      <c r="S9" s="218">
        <f t="shared" ref="S9:X9" si="2">SUM(S5:S8)</f>
        <v>769.79288296517893</v>
      </c>
      <c r="T9" s="218">
        <f t="shared" si="2"/>
        <v>764.32501159645346</v>
      </c>
      <c r="U9" s="218">
        <f t="shared" si="2"/>
        <v>124511.43711531717</v>
      </c>
      <c r="V9" s="218">
        <f t="shared" si="2"/>
        <v>124258.30711792088</v>
      </c>
      <c r="W9" s="218">
        <f t="shared" si="2"/>
        <v>38709.711600305127</v>
      </c>
      <c r="X9" s="218">
        <f t="shared" si="2"/>
        <v>38296.302867420687</v>
      </c>
      <c r="Y9" s="441"/>
      <c r="Z9" s="219" t="s">
        <v>615</v>
      </c>
      <c r="AA9" s="454"/>
      <c r="AB9" s="441"/>
      <c r="AC9" s="217" t="s">
        <v>531</v>
      </c>
      <c r="AD9" s="218">
        <f>SUM(AD5:AD8)</f>
        <v>8766.0078143455848</v>
      </c>
      <c r="AE9" s="218">
        <f>SUM(AE5:AE8)</f>
        <v>8547.9190149334918</v>
      </c>
      <c r="AF9" s="218">
        <f>SUM(AF5:AF8)</f>
        <v>13162.430486353805</v>
      </c>
      <c r="AG9" s="218">
        <f>SUM(AG5:AG8)</f>
        <v>13148.903368941723</v>
      </c>
      <c r="AH9" s="218">
        <f t="shared" ref="AH9:AK9" si="3">SUM(AH5:AH8)</f>
        <v>37707.577116066794</v>
      </c>
      <c r="AI9" s="218">
        <f t="shared" si="3"/>
        <v>37627.075401501635</v>
      </c>
      <c r="AJ9" s="218">
        <f t="shared" si="3"/>
        <v>135540.07370563771</v>
      </c>
      <c r="AK9" s="218">
        <f t="shared" si="3"/>
        <v>135304.19479013409</v>
      </c>
      <c r="AL9" s="441"/>
      <c r="AM9" s="219" t="s">
        <v>615</v>
      </c>
      <c r="AN9" s="454"/>
      <c r="AO9" s="441"/>
      <c r="AP9" s="217" t="s">
        <v>531</v>
      </c>
      <c r="AQ9" s="218">
        <f t="shared" ref="AQ9:AX9" si="4">SUM(AQ5:AQ8)</f>
        <v>21771.138844044035</v>
      </c>
      <c r="AR9" s="218">
        <f t="shared" si="4"/>
        <v>21657.473141002563</v>
      </c>
      <c r="AS9" s="218">
        <f t="shared" si="4"/>
        <v>189357.21774452153</v>
      </c>
      <c r="AT9" s="218">
        <f t="shared" si="4"/>
        <v>188033.8160345311</v>
      </c>
      <c r="AU9" s="218">
        <f t="shared" si="4"/>
        <v>210238.92871935098</v>
      </c>
      <c r="AV9" s="218">
        <f t="shared" si="4"/>
        <v>208927.02708287924</v>
      </c>
      <c r="AW9" s="218">
        <f t="shared" si="4"/>
        <v>2092.0849347651733</v>
      </c>
      <c r="AX9" s="218">
        <f t="shared" si="4"/>
        <v>2031.600864221961</v>
      </c>
      <c r="AY9" s="441"/>
      <c r="AZ9" s="219" t="s">
        <v>615</v>
      </c>
      <c r="BA9" s="454"/>
      <c r="BB9" s="441"/>
      <c r="BC9" s="217" t="s">
        <v>531</v>
      </c>
      <c r="BD9" s="218">
        <f t="shared" ref="BD9:BI9" si="5">SUM(BD5:BD8)</f>
        <v>2151.2215089086449</v>
      </c>
      <c r="BE9" s="218">
        <f t="shared" si="5"/>
        <v>2090.0864338649926</v>
      </c>
      <c r="BF9" s="218">
        <f t="shared" si="5"/>
        <v>1163.6269487744548</v>
      </c>
      <c r="BG9" s="218">
        <f t="shared" si="5"/>
        <v>1048.2841015159058</v>
      </c>
      <c r="BH9" s="218">
        <f t="shared" si="5"/>
        <v>1739.5342915133681</v>
      </c>
      <c r="BI9" s="218">
        <f t="shared" si="5"/>
        <v>1777.495137397397</v>
      </c>
      <c r="BJ9" s="218">
        <f>SUM(BJ5:BJ8)</f>
        <v>80138.010993528645</v>
      </c>
      <c r="BK9" s="218">
        <f>SUM(BK5:BK8)</f>
        <v>79378.198227535249</v>
      </c>
      <c r="BL9" s="441"/>
      <c r="BM9" s="219" t="s">
        <v>615</v>
      </c>
      <c r="BN9" s="454"/>
      <c r="BO9" s="441"/>
      <c r="BP9" s="217" t="s">
        <v>531</v>
      </c>
      <c r="BQ9" s="218">
        <f t="shared" ref="BQ9:BV9" si="6">SUM(BQ5:BQ8)</f>
        <v>43777.164449083342</v>
      </c>
      <c r="BR9" s="218">
        <f t="shared" si="6"/>
        <v>43692.506138673743</v>
      </c>
      <c r="BS9" s="218">
        <f t="shared" si="6"/>
        <v>216086.98900841278</v>
      </c>
      <c r="BT9" s="218">
        <f t="shared" si="6"/>
        <v>220964.7883371826</v>
      </c>
      <c r="BU9" s="218">
        <f t="shared" si="6"/>
        <v>590.72535614949197</v>
      </c>
      <c r="BV9" s="218">
        <f t="shared" si="6"/>
        <v>589.71272629777241</v>
      </c>
      <c r="BW9" s="218">
        <f>SUM(BW5:BW8)</f>
        <v>87895.503120290843</v>
      </c>
      <c r="BX9" s="218">
        <f>SUM(BX5:BX8)</f>
        <v>87444.742858888523</v>
      </c>
      <c r="BY9" s="441"/>
      <c r="BZ9" s="219" t="s">
        <v>615</v>
      </c>
      <c r="CA9" s="454"/>
      <c r="CB9" s="441"/>
      <c r="CC9" s="217" t="s">
        <v>531</v>
      </c>
      <c r="CD9" s="218">
        <f>SUM(CD5:CD8)</f>
        <v>2243.1178347232044</v>
      </c>
      <c r="CE9" s="218">
        <f>SUM(CE5:CE8)</f>
        <v>2291.2067429178865</v>
      </c>
      <c r="CF9" s="218">
        <f t="shared" ref="CF9:CT9" si="7">SUM(CF5:CF8)</f>
        <v>187184.84521984027</v>
      </c>
      <c r="CG9" s="218">
        <f t="shared" si="7"/>
        <v>191084.26678619377</v>
      </c>
      <c r="CH9" s="218">
        <f t="shared" si="7"/>
        <v>10753.985152504752</v>
      </c>
      <c r="CI9" s="218">
        <f t="shared" si="7"/>
        <v>10726.558857890434</v>
      </c>
      <c r="CJ9" s="218">
        <f>SUM(CJ5:CJ8)</f>
        <v>54550.527312161328</v>
      </c>
      <c r="CK9" s="218">
        <f>SUM(CK5:CK8)</f>
        <v>54227.317082259979</v>
      </c>
      <c r="CL9" s="441"/>
      <c r="CM9" s="219" t="s">
        <v>615</v>
      </c>
      <c r="CN9" s="454"/>
      <c r="CO9" s="441"/>
      <c r="CP9" s="217" t="s">
        <v>531</v>
      </c>
      <c r="CQ9" s="218">
        <f t="shared" si="7"/>
        <v>390.99786111131323</v>
      </c>
      <c r="CR9" s="218">
        <f t="shared" si="7"/>
        <v>392.24880933741002</v>
      </c>
      <c r="CS9" s="218">
        <f t="shared" si="7"/>
        <v>18.654112737870321</v>
      </c>
      <c r="CT9" s="218">
        <f t="shared" si="7"/>
        <v>14.956878476478725</v>
      </c>
      <c r="CU9" s="218">
        <f t="shared" ref="CU9:DK9" si="8">SUM(CU5:CU8)</f>
        <v>228.40467128829198</v>
      </c>
      <c r="CV9" s="218">
        <f t="shared" si="8"/>
        <v>217.7498770039029</v>
      </c>
      <c r="CW9" s="218">
        <f>SUM(CW5:CW8)</f>
        <v>57.361158050282093</v>
      </c>
      <c r="CX9" s="218">
        <f>SUM(CX5:CX8)</f>
        <v>57.323609952213495</v>
      </c>
      <c r="CY9" s="441"/>
      <c r="CZ9" s="219" t="s">
        <v>615</v>
      </c>
      <c r="DA9" s="454"/>
      <c r="DB9" s="441"/>
      <c r="DC9" s="217" t="s">
        <v>531</v>
      </c>
      <c r="DD9" s="218">
        <f t="shared" si="8"/>
        <v>563.37486228777277</v>
      </c>
      <c r="DE9" s="218">
        <f t="shared" si="8"/>
        <v>545.07426652388904</v>
      </c>
      <c r="DF9" s="218">
        <f t="shared" si="8"/>
        <v>0</v>
      </c>
      <c r="DG9" s="218">
        <f t="shared" si="8"/>
        <v>0</v>
      </c>
      <c r="DH9" s="218">
        <f t="shared" si="8"/>
        <v>325.90010215219803</v>
      </c>
      <c r="DI9" s="218">
        <f t="shared" si="8"/>
        <v>322.86937371647792</v>
      </c>
      <c r="DJ9" s="218">
        <f t="shared" si="8"/>
        <v>1803971.1024436411</v>
      </c>
      <c r="DK9" s="218">
        <f t="shared" si="8"/>
        <v>1807343.6871790977</v>
      </c>
      <c r="DL9" s="441"/>
      <c r="DM9" s="219" t="s">
        <v>615</v>
      </c>
    </row>
    <row r="10" spans="1:117" s="199" customFormat="1" x14ac:dyDescent="0.25">
      <c r="A10" s="449">
        <v>2</v>
      </c>
      <c r="B10" s="442" t="s">
        <v>530</v>
      </c>
      <c r="C10" s="220" t="s">
        <v>529</v>
      </c>
      <c r="D10" s="221">
        <v>2912.9777450278989</v>
      </c>
      <c r="E10" s="221">
        <v>2893.3791244726581</v>
      </c>
      <c r="F10" s="211">
        <v>133.11526608149279</v>
      </c>
      <c r="G10" s="211">
        <v>175.7620375069549</v>
      </c>
      <c r="H10" s="222">
        <v>7.3729948837437194</v>
      </c>
      <c r="I10" s="222">
        <v>7.5204288055636193</v>
      </c>
      <c r="J10" s="211">
        <v>150.27869384618228</v>
      </c>
      <c r="K10" s="211">
        <v>150.27869384618228</v>
      </c>
      <c r="L10" s="442" t="s">
        <v>616</v>
      </c>
      <c r="M10" s="223" t="s">
        <v>617</v>
      </c>
      <c r="N10" s="449">
        <v>2</v>
      </c>
      <c r="O10" s="442" t="s">
        <v>530</v>
      </c>
      <c r="P10" s="220" t="s">
        <v>529</v>
      </c>
      <c r="Q10" s="211">
        <v>573.21137162037417</v>
      </c>
      <c r="R10" s="211">
        <v>566.69132037187205</v>
      </c>
      <c r="S10" s="211">
        <v>57.591201302107514</v>
      </c>
      <c r="T10" s="211">
        <v>57.591201302107514</v>
      </c>
      <c r="U10" s="221">
        <v>203.42548927684865</v>
      </c>
      <c r="V10" s="221">
        <v>203.42548927684865</v>
      </c>
      <c r="W10" s="211">
        <v>188.55521610509868</v>
      </c>
      <c r="X10" s="211">
        <v>187.16338945527667</v>
      </c>
      <c r="Y10" s="442" t="s">
        <v>616</v>
      </c>
      <c r="Z10" s="223" t="s">
        <v>617</v>
      </c>
      <c r="AA10" s="449">
        <v>2</v>
      </c>
      <c r="AB10" s="442" t="s">
        <v>530</v>
      </c>
      <c r="AC10" s="220" t="s">
        <v>529</v>
      </c>
      <c r="AD10" s="211">
        <v>6590.2162641478617</v>
      </c>
      <c r="AE10" s="211">
        <v>9551.9730864734829</v>
      </c>
      <c r="AF10" s="211">
        <v>94384.799327243396</v>
      </c>
      <c r="AG10" s="211">
        <v>104156.79563327678</v>
      </c>
      <c r="AH10" s="221">
        <v>465.1789271684749</v>
      </c>
      <c r="AI10" s="221">
        <v>461.37855820856367</v>
      </c>
      <c r="AJ10" s="221">
        <v>1147.7116346613243</v>
      </c>
      <c r="AK10" s="221">
        <v>1141.1763005040382</v>
      </c>
      <c r="AL10" s="442" t="s">
        <v>616</v>
      </c>
      <c r="AM10" s="223" t="s">
        <v>617</v>
      </c>
      <c r="AN10" s="449">
        <v>2</v>
      </c>
      <c r="AO10" s="442" t="s">
        <v>530</v>
      </c>
      <c r="AP10" s="220" t="s">
        <v>529</v>
      </c>
      <c r="AQ10" s="221">
        <v>258.92777092932505</v>
      </c>
      <c r="AR10" s="221">
        <v>257.21442687786754</v>
      </c>
      <c r="AS10" s="221">
        <v>433.95848098867009</v>
      </c>
      <c r="AT10" s="221">
        <v>418.761516664</v>
      </c>
      <c r="AU10" s="211">
        <v>1103.4381427595488</v>
      </c>
      <c r="AV10" s="211">
        <v>1094.2031555252149</v>
      </c>
      <c r="AW10" s="211"/>
      <c r="AX10" s="211"/>
      <c r="AY10" s="442" t="s">
        <v>616</v>
      </c>
      <c r="AZ10" s="223" t="s">
        <v>617</v>
      </c>
      <c r="BA10" s="449">
        <v>2</v>
      </c>
      <c r="BB10" s="442" t="s">
        <v>530</v>
      </c>
      <c r="BC10" s="220" t="s">
        <v>529</v>
      </c>
      <c r="BD10" s="211">
        <v>262.83888247040585</v>
      </c>
      <c r="BE10" s="211">
        <v>262.83888247040585</v>
      </c>
      <c r="BF10" s="211">
        <v>0.198290909318</v>
      </c>
      <c r="BG10" s="211">
        <v>5.0744385856180001</v>
      </c>
      <c r="BH10" s="221">
        <v>0.86427534537405004</v>
      </c>
      <c r="BI10" s="221">
        <v>0.86427534537405004</v>
      </c>
      <c r="BJ10" s="211">
        <v>482.71424207472222</v>
      </c>
      <c r="BK10" s="211">
        <v>482.71424207472222</v>
      </c>
      <c r="BL10" s="442" t="s">
        <v>616</v>
      </c>
      <c r="BM10" s="223" t="s">
        <v>617</v>
      </c>
      <c r="BN10" s="449">
        <v>2</v>
      </c>
      <c r="BO10" s="442" t="s">
        <v>530</v>
      </c>
      <c r="BP10" s="220" t="s">
        <v>529</v>
      </c>
      <c r="BQ10" s="211"/>
      <c r="BR10" s="211"/>
      <c r="BS10" s="211">
        <v>4995.2112524591794</v>
      </c>
      <c r="BT10" s="211">
        <v>4979.6147509700004</v>
      </c>
      <c r="BU10" s="222">
        <v>992.60864892816699</v>
      </c>
      <c r="BV10" s="222">
        <v>810.94759590173044</v>
      </c>
      <c r="BW10" s="211">
        <v>283.14598921678646</v>
      </c>
      <c r="BX10" s="211">
        <v>270.94037606236918</v>
      </c>
      <c r="BY10" s="442" t="s">
        <v>616</v>
      </c>
      <c r="BZ10" s="223" t="s">
        <v>617</v>
      </c>
      <c r="CA10" s="449">
        <v>2</v>
      </c>
      <c r="CB10" s="442" t="s">
        <v>530</v>
      </c>
      <c r="CC10" s="220" t="s">
        <v>529</v>
      </c>
      <c r="CD10" s="211"/>
      <c r="CE10" s="211"/>
      <c r="CF10" s="221">
        <v>688.42150647494987</v>
      </c>
      <c r="CG10" s="221">
        <v>679.74328905409561</v>
      </c>
      <c r="CH10" s="211">
        <v>3123.1376110808687</v>
      </c>
      <c r="CI10" s="211">
        <v>6038.1749241716889</v>
      </c>
      <c r="CJ10" s="211">
        <v>61.628451753698045</v>
      </c>
      <c r="CK10" s="211">
        <v>57.918431513430768</v>
      </c>
      <c r="CL10" s="442" t="s">
        <v>616</v>
      </c>
      <c r="CM10" s="223" t="s">
        <v>617</v>
      </c>
      <c r="CN10" s="449">
        <v>2</v>
      </c>
      <c r="CO10" s="442" t="s">
        <v>530</v>
      </c>
      <c r="CP10" s="220" t="s">
        <v>529</v>
      </c>
      <c r="CQ10" s="211"/>
      <c r="CR10" s="211"/>
      <c r="CS10" s="211"/>
      <c r="CT10" s="211"/>
      <c r="CU10" s="211"/>
      <c r="CV10" s="211"/>
      <c r="CW10" s="211"/>
      <c r="CX10" s="211"/>
      <c r="CY10" s="442" t="s">
        <v>616</v>
      </c>
      <c r="CZ10" s="223" t="s">
        <v>617</v>
      </c>
      <c r="DA10" s="449">
        <v>2</v>
      </c>
      <c r="DB10" s="442" t="s">
        <v>530</v>
      </c>
      <c r="DC10" s="220" t="s">
        <v>529</v>
      </c>
      <c r="DD10" s="211">
        <v>0.10478100036</v>
      </c>
      <c r="DE10" s="211">
        <v>0.10478100036</v>
      </c>
      <c r="DF10" s="211"/>
      <c r="DG10" s="211"/>
      <c r="DH10" s="211"/>
      <c r="DI10" s="211"/>
      <c r="DJ10" s="208">
        <f t="shared" ref="DJ10:DK15" si="9">D10+F10+H10+J10+Q10+S10+U10+AD10+AH10+AJ10+AQ10+AU10+BD10+BF10+BH10+BJ10+BS10+BU10+BW10+CD10+CH10+CJ10+CQ10+CW10+DD10+DF10+DH10+W10+AF10+AS10+AW10+BQ10+CF10+CS10+CU10</f>
        <v>119501.63245775618</v>
      </c>
      <c r="DK10" s="208">
        <f t="shared" si="9"/>
        <v>134912.25034971721</v>
      </c>
      <c r="DL10" s="442" t="s">
        <v>616</v>
      </c>
      <c r="DM10" s="223" t="s">
        <v>617</v>
      </c>
    </row>
    <row r="11" spans="1:117" s="199" customFormat="1" ht="15" customHeight="1" x14ac:dyDescent="0.25">
      <c r="A11" s="450"/>
      <c r="B11" s="443"/>
      <c r="C11" s="220" t="s">
        <v>528</v>
      </c>
      <c r="D11" s="221">
        <v>372.88224565480715</v>
      </c>
      <c r="E11" s="221">
        <v>371.90844410950388</v>
      </c>
      <c r="F11" s="211"/>
      <c r="G11" s="211"/>
      <c r="H11" s="222">
        <v>6.8020111701289787</v>
      </c>
      <c r="I11" s="222">
        <v>6.8020111701289787</v>
      </c>
      <c r="J11" s="211">
        <v>60.711689286362521</v>
      </c>
      <c r="K11" s="211">
        <v>56.866625822395726</v>
      </c>
      <c r="L11" s="443"/>
      <c r="M11" s="223" t="s">
        <v>618</v>
      </c>
      <c r="N11" s="450"/>
      <c r="O11" s="443"/>
      <c r="P11" s="220" t="s">
        <v>528</v>
      </c>
      <c r="Q11" s="211">
        <v>65.257619437317004</v>
      </c>
      <c r="R11" s="211">
        <v>23.306949474977703</v>
      </c>
      <c r="S11" s="211"/>
      <c r="T11" s="211"/>
      <c r="U11" s="221">
        <v>439.15333895711302</v>
      </c>
      <c r="V11" s="221">
        <v>444.38972256856096</v>
      </c>
      <c r="W11" s="211"/>
      <c r="X11" s="211"/>
      <c r="Y11" s="443"/>
      <c r="Z11" s="223" t="s">
        <v>618</v>
      </c>
      <c r="AA11" s="450"/>
      <c r="AB11" s="443"/>
      <c r="AC11" s="220" t="s">
        <v>528</v>
      </c>
      <c r="AD11" s="211">
        <v>144.13605344876026</v>
      </c>
      <c r="AE11" s="211">
        <v>129.29702331868916</v>
      </c>
      <c r="AF11" s="211">
        <v>608.47429233870253</v>
      </c>
      <c r="AG11" s="211">
        <v>609.41138306370544</v>
      </c>
      <c r="AH11" s="221">
        <v>79.428982751966927</v>
      </c>
      <c r="AI11" s="221">
        <v>79.449631945402444</v>
      </c>
      <c r="AJ11" s="221">
        <v>60.907743276702611</v>
      </c>
      <c r="AK11" s="221">
        <v>60.969034311249231</v>
      </c>
      <c r="AL11" s="443"/>
      <c r="AM11" s="223" t="s">
        <v>618</v>
      </c>
      <c r="AN11" s="450"/>
      <c r="AO11" s="443"/>
      <c r="AP11" s="220" t="s">
        <v>528</v>
      </c>
      <c r="AQ11" s="221"/>
      <c r="AR11" s="221"/>
      <c r="AS11" s="221">
        <v>1466.3563365457908</v>
      </c>
      <c r="AT11" s="221">
        <v>1465.0667621499999</v>
      </c>
      <c r="AU11" s="211">
        <v>500.83374023604949</v>
      </c>
      <c r="AV11" s="211">
        <v>484.86105392497575</v>
      </c>
      <c r="AW11" s="211"/>
      <c r="AX11" s="211"/>
      <c r="AY11" s="443"/>
      <c r="AZ11" s="223" t="s">
        <v>618</v>
      </c>
      <c r="BA11" s="450"/>
      <c r="BB11" s="443"/>
      <c r="BC11" s="220" t="s">
        <v>528</v>
      </c>
      <c r="BD11" s="211"/>
      <c r="BE11" s="211"/>
      <c r="BF11" s="211"/>
      <c r="BG11" s="211"/>
      <c r="BH11" s="221"/>
      <c r="BI11" s="221"/>
      <c r="BJ11" s="211">
        <v>716.38427393815618</v>
      </c>
      <c r="BK11" s="211">
        <v>717.61760752071916</v>
      </c>
      <c r="BL11" s="443"/>
      <c r="BM11" s="223" t="s">
        <v>618</v>
      </c>
      <c r="BN11" s="450"/>
      <c r="BO11" s="443"/>
      <c r="BP11" s="220" t="s">
        <v>528</v>
      </c>
      <c r="BQ11" s="211">
        <v>37.976204367535736</v>
      </c>
      <c r="BR11" s="211">
        <v>35.168748101607896</v>
      </c>
      <c r="BS11" s="211">
        <v>2649.5309276291955</v>
      </c>
      <c r="BT11" s="211">
        <v>2510.2922751416722</v>
      </c>
      <c r="BU11" s="222">
        <v>0.43497689484410001</v>
      </c>
      <c r="BV11" s="222">
        <v>7.4847845261879726</v>
      </c>
      <c r="BW11" s="211">
        <v>66.096757189526528</v>
      </c>
      <c r="BX11" s="211">
        <v>69.71304654796991</v>
      </c>
      <c r="BY11" s="443"/>
      <c r="BZ11" s="223" t="s">
        <v>618</v>
      </c>
      <c r="CA11" s="450"/>
      <c r="CB11" s="443"/>
      <c r="CC11" s="220" t="s">
        <v>528</v>
      </c>
      <c r="CD11" s="211">
        <v>8.4472624375399999E-2</v>
      </c>
      <c r="CE11" s="211">
        <v>8.4472624375399999E-2</v>
      </c>
      <c r="CF11" s="221">
        <v>3132.9004529271215</v>
      </c>
      <c r="CG11" s="221">
        <v>2891.7566946614793</v>
      </c>
      <c r="CH11" s="211">
        <v>4.2674269157475004</v>
      </c>
      <c r="CI11" s="211">
        <v>4.2674269157475004</v>
      </c>
      <c r="CJ11" s="211">
        <v>19.074725071308311</v>
      </c>
      <c r="CK11" s="211">
        <v>18.46695855702561</v>
      </c>
      <c r="CL11" s="443"/>
      <c r="CM11" s="223" t="s">
        <v>618</v>
      </c>
      <c r="CN11" s="450"/>
      <c r="CO11" s="443"/>
      <c r="CP11" s="220" t="s">
        <v>528</v>
      </c>
      <c r="CQ11" s="211"/>
      <c r="CR11" s="211"/>
      <c r="CS11" s="211">
        <v>7.2058629409900002E-2</v>
      </c>
      <c r="CT11" s="211">
        <v>7.2058629409900002E-2</v>
      </c>
      <c r="CU11" s="211"/>
      <c r="CV11" s="211"/>
      <c r="CW11" s="211">
        <v>0.39816540781672</v>
      </c>
      <c r="CX11" s="211">
        <v>0.39816540781672</v>
      </c>
      <c r="CY11" s="443"/>
      <c r="CZ11" s="223" t="s">
        <v>618</v>
      </c>
      <c r="DA11" s="450"/>
      <c r="DB11" s="443"/>
      <c r="DC11" s="220" t="s">
        <v>528</v>
      </c>
      <c r="DD11" s="211">
        <v>6.7466121325900001</v>
      </c>
      <c r="DE11" s="211">
        <v>6.0595100992260003</v>
      </c>
      <c r="DF11" s="211"/>
      <c r="DG11" s="211"/>
      <c r="DH11" s="211">
        <v>3.5595700953989999E-2</v>
      </c>
      <c r="DI11" s="211">
        <v>3.5595700953989999E-2</v>
      </c>
      <c r="DJ11" s="208">
        <f t="shared" si="9"/>
        <v>10438.946702532283</v>
      </c>
      <c r="DK11" s="208">
        <f t="shared" si="9"/>
        <v>9993.7459862937812</v>
      </c>
      <c r="DL11" s="443"/>
      <c r="DM11" s="223" t="s">
        <v>618</v>
      </c>
    </row>
    <row r="12" spans="1:117" s="199" customFormat="1" x14ac:dyDescent="0.25">
      <c r="A12" s="450"/>
      <c r="B12" s="443"/>
      <c r="C12" s="220" t="s">
        <v>527</v>
      </c>
      <c r="D12" s="221"/>
      <c r="E12" s="221"/>
      <c r="F12" s="211"/>
      <c r="G12" s="211"/>
      <c r="H12" s="222"/>
      <c r="I12" s="222"/>
      <c r="J12" s="211"/>
      <c r="K12" s="211"/>
      <c r="L12" s="443"/>
      <c r="M12" s="223" t="s">
        <v>619</v>
      </c>
      <c r="N12" s="450"/>
      <c r="O12" s="443"/>
      <c r="P12" s="220" t="s">
        <v>527</v>
      </c>
      <c r="Q12" s="211"/>
      <c r="R12" s="211"/>
      <c r="S12" s="211"/>
      <c r="T12" s="211"/>
      <c r="U12" s="221">
        <v>16868.785161126088</v>
      </c>
      <c r="V12" s="221">
        <v>16868.502294496291</v>
      </c>
      <c r="W12" s="211"/>
      <c r="X12" s="211"/>
      <c r="Y12" s="443"/>
      <c r="Z12" s="223" t="s">
        <v>619</v>
      </c>
      <c r="AA12" s="450"/>
      <c r="AB12" s="443"/>
      <c r="AC12" s="220" t="s">
        <v>527</v>
      </c>
      <c r="AD12" s="211"/>
      <c r="AE12" s="211"/>
      <c r="AF12" s="211"/>
      <c r="AG12" s="211"/>
      <c r="AH12" s="221"/>
      <c r="AI12" s="221"/>
      <c r="AJ12" s="221"/>
      <c r="AK12" s="221"/>
      <c r="AL12" s="443"/>
      <c r="AM12" s="223" t="s">
        <v>619</v>
      </c>
      <c r="AN12" s="450"/>
      <c r="AO12" s="443"/>
      <c r="AP12" s="220" t="s">
        <v>527</v>
      </c>
      <c r="AQ12" s="221"/>
      <c r="AR12" s="221"/>
      <c r="AS12" s="221"/>
      <c r="AT12" s="221"/>
      <c r="AU12" s="211"/>
      <c r="AV12" s="211"/>
      <c r="AW12" s="211"/>
      <c r="AX12" s="211"/>
      <c r="AY12" s="443"/>
      <c r="AZ12" s="223" t="s">
        <v>619</v>
      </c>
      <c r="BA12" s="450"/>
      <c r="BB12" s="443"/>
      <c r="BC12" s="220" t="s">
        <v>527</v>
      </c>
      <c r="BD12" s="211"/>
      <c r="BE12" s="211"/>
      <c r="BF12" s="211"/>
      <c r="BG12" s="211"/>
      <c r="BH12" s="221"/>
      <c r="BI12" s="221"/>
      <c r="BJ12" s="211"/>
      <c r="BK12" s="211"/>
      <c r="BL12" s="443"/>
      <c r="BM12" s="223" t="s">
        <v>619</v>
      </c>
      <c r="BN12" s="450"/>
      <c r="BO12" s="443"/>
      <c r="BP12" s="220" t="s">
        <v>527</v>
      </c>
      <c r="BQ12" s="211"/>
      <c r="BR12" s="211"/>
      <c r="BS12" s="211">
        <v>196.231656966</v>
      </c>
      <c r="BT12" s="211">
        <v>196.3310126803037</v>
      </c>
      <c r="BU12" s="221"/>
      <c r="BV12" s="221"/>
      <c r="BW12" s="211"/>
      <c r="BX12" s="211"/>
      <c r="BY12" s="443"/>
      <c r="BZ12" s="223" t="s">
        <v>619</v>
      </c>
      <c r="CA12" s="450"/>
      <c r="CB12" s="443"/>
      <c r="CC12" s="220" t="s">
        <v>527</v>
      </c>
      <c r="CD12" s="211"/>
      <c r="CE12" s="211"/>
      <c r="CF12" s="221"/>
      <c r="CG12" s="221"/>
      <c r="CH12" s="211"/>
      <c r="CI12" s="211"/>
      <c r="CJ12" s="211"/>
      <c r="CK12" s="211"/>
      <c r="CL12" s="443"/>
      <c r="CM12" s="223" t="s">
        <v>619</v>
      </c>
      <c r="CN12" s="450"/>
      <c r="CO12" s="443"/>
      <c r="CP12" s="220" t="s">
        <v>527</v>
      </c>
      <c r="CQ12" s="211"/>
      <c r="CR12" s="211"/>
      <c r="CS12" s="211"/>
      <c r="CT12" s="211"/>
      <c r="CU12" s="211"/>
      <c r="CV12" s="211"/>
      <c r="CW12" s="211"/>
      <c r="CX12" s="211"/>
      <c r="CY12" s="443"/>
      <c r="CZ12" s="223" t="s">
        <v>619</v>
      </c>
      <c r="DA12" s="450"/>
      <c r="DB12" s="443"/>
      <c r="DC12" s="220" t="s">
        <v>527</v>
      </c>
      <c r="DD12" s="211"/>
      <c r="DE12" s="211"/>
      <c r="DF12" s="211"/>
      <c r="DG12" s="211"/>
      <c r="DH12" s="211"/>
      <c r="DI12" s="211"/>
      <c r="DJ12" s="208">
        <f t="shared" si="9"/>
        <v>17065.016818092088</v>
      </c>
      <c r="DK12" s="208">
        <f t="shared" si="9"/>
        <v>17064.833307176596</v>
      </c>
      <c r="DL12" s="443"/>
      <c r="DM12" s="223" t="s">
        <v>619</v>
      </c>
    </row>
    <row r="13" spans="1:117" s="199" customFormat="1" x14ac:dyDescent="0.25">
      <c r="A13" s="450"/>
      <c r="B13" s="443"/>
      <c r="C13" s="220" t="s">
        <v>526</v>
      </c>
      <c r="D13" s="221">
        <v>1551.6354537167731</v>
      </c>
      <c r="E13" s="221">
        <v>1606.6826849678173</v>
      </c>
      <c r="F13" s="211"/>
      <c r="G13" s="211"/>
      <c r="H13" s="222"/>
      <c r="I13" s="222"/>
      <c r="J13" s="211"/>
      <c r="K13" s="211"/>
      <c r="L13" s="443"/>
      <c r="M13" s="223" t="s">
        <v>620</v>
      </c>
      <c r="N13" s="450"/>
      <c r="O13" s="443"/>
      <c r="P13" s="220" t="s">
        <v>526</v>
      </c>
      <c r="Q13" s="211">
        <v>0.29161735751999995</v>
      </c>
      <c r="R13" s="211">
        <v>0.29161735751999995</v>
      </c>
      <c r="S13" s="211"/>
      <c r="T13" s="211"/>
      <c r="U13" s="221">
        <v>964.49437903809655</v>
      </c>
      <c r="V13" s="221">
        <v>963.45006122684799</v>
      </c>
      <c r="W13" s="211">
        <v>69.708990960454244</v>
      </c>
      <c r="X13" s="211">
        <v>52.747463291784911</v>
      </c>
      <c r="Y13" s="443"/>
      <c r="Z13" s="223" t="s">
        <v>620</v>
      </c>
      <c r="AA13" s="450"/>
      <c r="AB13" s="443"/>
      <c r="AC13" s="220" t="s">
        <v>526</v>
      </c>
      <c r="AD13" s="211">
        <v>2.41343322054</v>
      </c>
      <c r="AE13" s="211">
        <v>2.41343322054</v>
      </c>
      <c r="AF13" s="211">
        <v>73.306577026666986</v>
      </c>
      <c r="AG13" s="211">
        <v>73.306577026666986</v>
      </c>
      <c r="AH13" s="221"/>
      <c r="AI13" s="221"/>
      <c r="AJ13" s="221">
        <v>514.83967302735095</v>
      </c>
      <c r="AK13" s="221">
        <v>514.15442113581867</v>
      </c>
      <c r="AL13" s="443"/>
      <c r="AM13" s="223" t="s">
        <v>620</v>
      </c>
      <c r="AN13" s="450"/>
      <c r="AO13" s="443"/>
      <c r="AP13" s="220" t="s">
        <v>526</v>
      </c>
      <c r="AQ13" s="221"/>
      <c r="AR13" s="221"/>
      <c r="AS13" s="221">
        <v>1.8571380549600001</v>
      </c>
      <c r="AT13" s="221"/>
      <c r="AU13" s="211">
        <v>16.914161048911598</v>
      </c>
      <c r="AV13" s="211">
        <v>8.1028737443661996</v>
      </c>
      <c r="AW13" s="211"/>
      <c r="AX13" s="211"/>
      <c r="AY13" s="443"/>
      <c r="AZ13" s="223" t="s">
        <v>620</v>
      </c>
      <c r="BA13" s="450"/>
      <c r="BB13" s="443"/>
      <c r="BC13" s="220" t="s">
        <v>526</v>
      </c>
      <c r="BD13" s="211"/>
      <c r="BE13" s="211"/>
      <c r="BF13" s="211"/>
      <c r="BG13" s="211"/>
      <c r="BH13" s="221"/>
      <c r="BI13" s="221"/>
      <c r="BJ13" s="211">
        <v>28.578069176244092</v>
      </c>
      <c r="BK13" s="211">
        <v>15.325423143368294</v>
      </c>
      <c r="BL13" s="443"/>
      <c r="BM13" s="223" t="s">
        <v>620</v>
      </c>
      <c r="BN13" s="450"/>
      <c r="BO13" s="443"/>
      <c r="BP13" s="220" t="s">
        <v>526</v>
      </c>
      <c r="BQ13" s="211">
        <v>59.357403745387764</v>
      </c>
      <c r="BR13" s="211">
        <v>25.603369273265411</v>
      </c>
      <c r="BS13" s="211">
        <v>938.60936247335133</v>
      </c>
      <c r="BT13" s="211">
        <v>798.33577850460904</v>
      </c>
      <c r="BU13" s="221"/>
      <c r="BV13" s="221"/>
      <c r="BW13" s="211">
        <v>534.80159638737337</v>
      </c>
      <c r="BX13" s="211">
        <v>530.27148645155614</v>
      </c>
      <c r="BY13" s="443"/>
      <c r="BZ13" s="223" t="s">
        <v>620</v>
      </c>
      <c r="CA13" s="450"/>
      <c r="CB13" s="443"/>
      <c r="CC13" s="220" t="s">
        <v>526</v>
      </c>
      <c r="CD13" s="211"/>
      <c r="CE13" s="211"/>
      <c r="CF13" s="221">
        <v>4439.746756558623</v>
      </c>
      <c r="CG13" s="221">
        <v>3742.924394803098</v>
      </c>
      <c r="CH13" s="211"/>
      <c r="CI13" s="211"/>
      <c r="CJ13" s="211">
        <v>0.1754367682679</v>
      </c>
      <c r="CK13" s="211">
        <v>0.84063142966609994</v>
      </c>
      <c r="CL13" s="443"/>
      <c r="CM13" s="223" t="s">
        <v>620</v>
      </c>
      <c r="CN13" s="450"/>
      <c r="CO13" s="443"/>
      <c r="CP13" s="220" t="s">
        <v>526</v>
      </c>
      <c r="CQ13" s="211"/>
      <c r="CR13" s="211"/>
      <c r="CS13" s="211"/>
      <c r="CT13" s="211"/>
      <c r="CU13" s="211"/>
      <c r="CV13" s="211"/>
      <c r="CW13" s="211">
        <v>0.91900036225182102</v>
      </c>
      <c r="CX13" s="211">
        <v>0.91900036225182102</v>
      </c>
      <c r="CY13" s="443"/>
      <c r="CZ13" s="223" t="s">
        <v>620</v>
      </c>
      <c r="DA13" s="450"/>
      <c r="DB13" s="443"/>
      <c r="DC13" s="220" t="s">
        <v>526</v>
      </c>
      <c r="DD13" s="211">
        <v>0.15187809629099999</v>
      </c>
      <c r="DE13" s="211">
        <v>0.15187809629099999</v>
      </c>
      <c r="DF13" s="211"/>
      <c r="DG13" s="211"/>
      <c r="DH13" s="211">
        <v>9.8590937882999996E-2</v>
      </c>
      <c r="DI13" s="211">
        <v>9.8590937882999996E-2</v>
      </c>
      <c r="DJ13" s="208">
        <f t="shared" si="9"/>
        <v>9197.8995179569465</v>
      </c>
      <c r="DK13" s="208">
        <f t="shared" si="9"/>
        <v>8335.6196849733496</v>
      </c>
      <c r="DL13" s="443"/>
      <c r="DM13" s="223" t="s">
        <v>620</v>
      </c>
    </row>
    <row r="14" spans="1:117" s="199" customFormat="1" x14ac:dyDescent="0.25">
      <c r="A14" s="450"/>
      <c r="B14" s="443"/>
      <c r="C14" s="220" t="s">
        <v>525</v>
      </c>
      <c r="D14" s="221">
        <v>568.38829958612951</v>
      </c>
      <c r="E14" s="221">
        <v>490.03616677436048</v>
      </c>
      <c r="F14" s="211">
        <v>7.5274317034784985</v>
      </c>
      <c r="G14" s="211">
        <v>7.527552800983246</v>
      </c>
      <c r="H14" s="222">
        <v>69.686437249958189</v>
      </c>
      <c r="I14" s="222">
        <v>216.25041594603948</v>
      </c>
      <c r="J14" s="211">
        <v>6.7931201697096997</v>
      </c>
      <c r="K14" s="211">
        <v>5.8882146294610003</v>
      </c>
      <c r="L14" s="443"/>
      <c r="M14" s="223" t="s">
        <v>621</v>
      </c>
      <c r="N14" s="450"/>
      <c r="O14" s="443"/>
      <c r="P14" s="220" t="s">
        <v>525</v>
      </c>
      <c r="Q14" s="211">
        <v>98.036847281494602</v>
      </c>
      <c r="R14" s="211">
        <v>88.361423674093146</v>
      </c>
      <c r="S14" s="211">
        <v>2.4191249614505606</v>
      </c>
      <c r="T14" s="211">
        <v>2.4191249614505606</v>
      </c>
      <c r="U14" s="221">
        <v>196.25308986778032</v>
      </c>
      <c r="V14" s="221">
        <v>194.9956663051403</v>
      </c>
      <c r="W14" s="211">
        <v>37.162630796736458</v>
      </c>
      <c r="X14" s="211">
        <v>22.212542337099794</v>
      </c>
      <c r="Y14" s="443"/>
      <c r="Z14" s="223" t="s">
        <v>621</v>
      </c>
      <c r="AA14" s="450"/>
      <c r="AB14" s="443"/>
      <c r="AC14" s="220" t="s">
        <v>525</v>
      </c>
      <c r="AD14" s="211">
        <v>25.108949377784896</v>
      </c>
      <c r="AE14" s="211">
        <v>22.432255265384924</v>
      </c>
      <c r="AF14" s="211">
        <v>1952.4600262492058</v>
      </c>
      <c r="AG14" s="211">
        <v>1968.0265020624286</v>
      </c>
      <c r="AH14" s="221"/>
      <c r="AI14" s="221"/>
      <c r="AJ14" s="221">
        <v>13.136833637210502</v>
      </c>
      <c r="AK14" s="221">
        <v>13.064433202433202</v>
      </c>
      <c r="AL14" s="443"/>
      <c r="AM14" s="223" t="s">
        <v>621</v>
      </c>
      <c r="AN14" s="450"/>
      <c r="AO14" s="443"/>
      <c r="AP14" s="220" t="s">
        <v>525</v>
      </c>
      <c r="AQ14" s="221">
        <v>19.055981868942553</v>
      </c>
      <c r="AR14" s="221">
        <v>15.03834048128088</v>
      </c>
      <c r="AS14" s="221"/>
      <c r="AT14" s="221"/>
      <c r="AU14" s="211">
        <v>0.85596998213325004</v>
      </c>
      <c r="AV14" s="211">
        <v>0.94566288115704999</v>
      </c>
      <c r="AW14" s="211"/>
      <c r="AX14" s="211"/>
      <c r="AY14" s="443"/>
      <c r="AZ14" s="223" t="s">
        <v>621</v>
      </c>
      <c r="BA14" s="450"/>
      <c r="BB14" s="443"/>
      <c r="BC14" s="220" t="s">
        <v>525</v>
      </c>
      <c r="BD14" s="211">
        <v>4.3868055817154579</v>
      </c>
      <c r="BE14" s="211">
        <v>4.3868055817154579</v>
      </c>
      <c r="BF14" s="211"/>
      <c r="BG14" s="211"/>
      <c r="BH14" s="221"/>
      <c r="BI14" s="221"/>
      <c r="BJ14" s="211">
        <v>51.923147771911225</v>
      </c>
      <c r="BK14" s="211">
        <v>51.408648041995512</v>
      </c>
      <c r="BL14" s="443"/>
      <c r="BM14" s="223" t="s">
        <v>621</v>
      </c>
      <c r="BN14" s="450"/>
      <c r="BO14" s="443"/>
      <c r="BP14" s="220" t="s">
        <v>525</v>
      </c>
      <c r="BQ14" s="211">
        <v>438.6440884405456</v>
      </c>
      <c r="BR14" s="211">
        <v>128.57216808349131</v>
      </c>
      <c r="BS14" s="211">
        <v>30155.020583186182</v>
      </c>
      <c r="BT14" s="211">
        <v>25013.773838901372</v>
      </c>
      <c r="BU14" s="222">
        <v>3.6262879290498442</v>
      </c>
      <c r="BV14" s="222">
        <v>3.6226677500433442</v>
      </c>
      <c r="BW14" s="211">
        <v>213.41190347081559</v>
      </c>
      <c r="BX14" s="211">
        <v>200.15216730497156</v>
      </c>
      <c r="BY14" s="443"/>
      <c r="BZ14" s="223" t="s">
        <v>621</v>
      </c>
      <c r="CA14" s="450"/>
      <c r="CB14" s="443"/>
      <c r="CC14" s="220" t="s">
        <v>525</v>
      </c>
      <c r="CD14" s="211">
        <v>4.6585737905243096</v>
      </c>
      <c r="CE14" s="211">
        <v>4.6693150681599098</v>
      </c>
      <c r="CF14" s="221">
        <v>95.866997794288295</v>
      </c>
      <c r="CG14" s="221">
        <v>9.6456927954249814</v>
      </c>
      <c r="CH14" s="211">
        <v>7.0863947415245008</v>
      </c>
      <c r="CI14" s="211">
        <v>7.0863947415245008</v>
      </c>
      <c r="CJ14" s="211">
        <v>40.885235327182514</v>
      </c>
      <c r="CK14" s="211">
        <v>31.649025411989946</v>
      </c>
      <c r="CL14" s="443"/>
      <c r="CM14" s="223" t="s">
        <v>621</v>
      </c>
      <c r="CN14" s="450"/>
      <c r="CO14" s="443"/>
      <c r="CP14" s="220" t="s">
        <v>525</v>
      </c>
      <c r="CQ14" s="211">
        <v>7.5045352665142993</v>
      </c>
      <c r="CR14" s="211">
        <v>7.5045352665142993</v>
      </c>
      <c r="CS14" s="211"/>
      <c r="CT14" s="211"/>
      <c r="CU14" s="211"/>
      <c r="CV14" s="211"/>
      <c r="CW14" s="211"/>
      <c r="CX14" s="211"/>
      <c r="CY14" s="443"/>
      <c r="CZ14" s="223" t="s">
        <v>621</v>
      </c>
      <c r="DA14" s="450"/>
      <c r="DB14" s="443"/>
      <c r="DC14" s="220" t="s">
        <v>525</v>
      </c>
      <c r="DD14" s="211"/>
      <c r="DE14" s="211"/>
      <c r="DF14" s="211"/>
      <c r="DG14" s="211"/>
      <c r="DH14" s="211">
        <v>2.4257847304412601</v>
      </c>
      <c r="DI14" s="211">
        <v>2.4257847304412601</v>
      </c>
      <c r="DJ14" s="208">
        <f t="shared" si="9"/>
        <v>34022.325080762719</v>
      </c>
      <c r="DK14" s="208">
        <f t="shared" si="9"/>
        <v>28512.09534499895</v>
      </c>
      <c r="DL14" s="443"/>
      <c r="DM14" s="223" t="s">
        <v>621</v>
      </c>
    </row>
    <row r="15" spans="1:117" s="199" customFormat="1" x14ac:dyDescent="0.25">
      <c r="A15" s="450"/>
      <c r="B15" s="443"/>
      <c r="C15" s="220" t="s">
        <v>524</v>
      </c>
      <c r="D15" s="221">
        <v>17234.499862029319</v>
      </c>
      <c r="E15" s="221">
        <v>16895.246441764164</v>
      </c>
      <c r="F15" s="211">
        <v>2527.6313190750848</v>
      </c>
      <c r="G15" s="211">
        <v>2399.8252989526322</v>
      </c>
      <c r="H15" s="222">
        <v>3764.6118980451024</v>
      </c>
      <c r="I15" s="222">
        <v>3782.50445817015</v>
      </c>
      <c r="J15" s="211">
        <v>3256.1619463228362</v>
      </c>
      <c r="K15" s="211">
        <v>3058.9331062084543</v>
      </c>
      <c r="L15" s="443"/>
      <c r="M15" s="223" t="s">
        <v>622</v>
      </c>
      <c r="N15" s="450"/>
      <c r="O15" s="443"/>
      <c r="P15" s="220" t="s">
        <v>524</v>
      </c>
      <c r="Q15" s="211">
        <v>4543.7583171560145</v>
      </c>
      <c r="R15" s="211">
        <v>4317.7340220685928</v>
      </c>
      <c r="S15" s="211">
        <v>269.97100570563822</v>
      </c>
      <c r="T15" s="211">
        <v>264.34398726171588</v>
      </c>
      <c r="U15" s="221">
        <v>18668.027846631248</v>
      </c>
      <c r="V15" s="221">
        <v>18592.978304417855</v>
      </c>
      <c r="W15" s="211">
        <v>698.913695190059</v>
      </c>
      <c r="X15" s="211">
        <v>662.49131539553309</v>
      </c>
      <c r="Y15" s="443"/>
      <c r="Z15" s="223" t="s">
        <v>622</v>
      </c>
      <c r="AA15" s="450"/>
      <c r="AB15" s="443"/>
      <c r="AC15" s="220" t="s">
        <v>524</v>
      </c>
      <c r="AD15" s="211">
        <v>3632.6644974531328</v>
      </c>
      <c r="AE15" s="211">
        <v>3899.4751336411109</v>
      </c>
      <c r="AF15" s="211">
        <v>7212.6670199900536</v>
      </c>
      <c r="AG15" s="211">
        <v>7931.5156295616807</v>
      </c>
      <c r="AH15" s="221">
        <v>6046.7015163195247</v>
      </c>
      <c r="AI15" s="221">
        <v>6006.6227310373788</v>
      </c>
      <c r="AJ15" s="221">
        <v>6849.8131083969156</v>
      </c>
      <c r="AK15" s="221">
        <v>6830.3761929560724</v>
      </c>
      <c r="AL15" s="443"/>
      <c r="AM15" s="223" t="s">
        <v>622</v>
      </c>
      <c r="AN15" s="450"/>
      <c r="AO15" s="443"/>
      <c r="AP15" s="220" t="s">
        <v>524</v>
      </c>
      <c r="AQ15" s="221">
        <v>1373.8710555939626</v>
      </c>
      <c r="AR15" s="221">
        <v>1387.4182928377577</v>
      </c>
      <c r="AS15" s="221">
        <v>23815.002691909849</v>
      </c>
      <c r="AT15" s="221">
        <v>23558.555010859189</v>
      </c>
      <c r="AU15" s="211">
        <v>22422.581250417017</v>
      </c>
      <c r="AV15" s="211">
        <v>22169.335680666169</v>
      </c>
      <c r="AW15" s="211">
        <v>3146.0816218310733</v>
      </c>
      <c r="AX15" s="211">
        <v>3060.7073859385018</v>
      </c>
      <c r="AY15" s="443"/>
      <c r="AZ15" s="223" t="s">
        <v>622</v>
      </c>
      <c r="BA15" s="450"/>
      <c r="BB15" s="443"/>
      <c r="BC15" s="220" t="s">
        <v>524</v>
      </c>
      <c r="BD15" s="211">
        <v>2834.6955602781059</v>
      </c>
      <c r="BE15" s="211">
        <v>2836.7023627910448</v>
      </c>
      <c r="BF15" s="211">
        <v>119.83399229944924</v>
      </c>
      <c r="BG15" s="211">
        <v>139.81091842561204</v>
      </c>
      <c r="BH15" s="221">
        <v>2128.9020747283516</v>
      </c>
      <c r="BI15" s="221">
        <v>2353.1657865533812</v>
      </c>
      <c r="BJ15" s="211">
        <v>10711.001345023426</v>
      </c>
      <c r="BK15" s="211">
        <v>10770.085398593696</v>
      </c>
      <c r="BL15" s="443"/>
      <c r="BM15" s="223" t="s">
        <v>622</v>
      </c>
      <c r="BN15" s="450"/>
      <c r="BO15" s="443"/>
      <c r="BP15" s="220" t="s">
        <v>524</v>
      </c>
      <c r="BQ15" s="211">
        <v>338.15227773734455</v>
      </c>
      <c r="BR15" s="211">
        <v>355.34112150607416</v>
      </c>
      <c r="BS15" s="211">
        <v>41168.08442655114</v>
      </c>
      <c r="BT15" s="211">
        <v>41410.093398343408</v>
      </c>
      <c r="BU15" s="222">
        <v>20.555552483790802</v>
      </c>
      <c r="BV15" s="222">
        <v>19.558603812828224</v>
      </c>
      <c r="BW15" s="211">
        <v>4961.2074945178265</v>
      </c>
      <c r="BX15" s="211">
        <v>4966.7901371462913</v>
      </c>
      <c r="BY15" s="443"/>
      <c r="BZ15" s="223" t="s">
        <v>622</v>
      </c>
      <c r="CA15" s="450"/>
      <c r="CB15" s="443"/>
      <c r="CC15" s="220" t="s">
        <v>524</v>
      </c>
      <c r="CD15" s="211">
        <v>566.35998618200074</v>
      </c>
      <c r="CE15" s="211">
        <v>617.25032425576046</v>
      </c>
      <c r="CF15" s="221">
        <v>9993.9019386093005</v>
      </c>
      <c r="CG15" s="221">
        <v>7062.5476897442368</v>
      </c>
      <c r="CH15" s="211">
        <v>681.1452087657425</v>
      </c>
      <c r="CI15" s="211">
        <v>697.93218296206476</v>
      </c>
      <c r="CJ15" s="211">
        <v>1515.7418438618697</v>
      </c>
      <c r="CK15" s="211">
        <v>1532.5993120580795</v>
      </c>
      <c r="CL15" s="443"/>
      <c r="CM15" s="223" t="s">
        <v>622</v>
      </c>
      <c r="CN15" s="450"/>
      <c r="CO15" s="443"/>
      <c r="CP15" s="220" t="s">
        <v>524</v>
      </c>
      <c r="CQ15" s="211">
        <v>1.0897615493499999</v>
      </c>
      <c r="CR15" s="211">
        <v>1.0897615493499999</v>
      </c>
      <c r="CS15" s="211">
        <v>1.1821315134079529</v>
      </c>
      <c r="CT15" s="211">
        <v>1.3475370757900829</v>
      </c>
      <c r="CU15" s="211">
        <v>43.220889566065004</v>
      </c>
      <c r="CV15" s="211">
        <v>42.356916051580306</v>
      </c>
      <c r="CW15" s="211">
        <v>7.3699097623276284</v>
      </c>
      <c r="CX15" s="211">
        <v>7.3699097623276284</v>
      </c>
      <c r="CY15" s="443"/>
      <c r="CZ15" s="223" t="s">
        <v>622</v>
      </c>
      <c r="DA15" s="450"/>
      <c r="DB15" s="443"/>
      <c r="DC15" s="220" t="s">
        <v>524</v>
      </c>
      <c r="DD15" s="211">
        <v>65.512335751696313</v>
      </c>
      <c r="DE15" s="211">
        <v>62.237369276217308</v>
      </c>
      <c r="DF15" s="211"/>
      <c r="DG15" s="211"/>
      <c r="DH15" s="211">
        <v>9.1447223521260472</v>
      </c>
      <c r="DI15" s="211">
        <v>8.2448368149982443</v>
      </c>
      <c r="DJ15" s="208">
        <f t="shared" si="9"/>
        <v>200630.06010360018</v>
      </c>
      <c r="DK15" s="208">
        <f t="shared" si="9"/>
        <v>197702.58655845965</v>
      </c>
      <c r="DL15" s="443"/>
      <c r="DM15" s="223" t="s">
        <v>622</v>
      </c>
    </row>
    <row r="16" spans="1:117" s="199" customFormat="1" x14ac:dyDescent="0.25">
      <c r="A16" s="451"/>
      <c r="B16" s="444"/>
      <c r="C16" s="224" t="s">
        <v>523</v>
      </c>
      <c r="D16" s="225">
        <f>SUM(D10:D15)</f>
        <v>22640.383606014926</v>
      </c>
      <c r="E16" s="225">
        <f t="shared" ref="E16:K16" si="10">SUM(E10:E15)</f>
        <v>22257.252862088506</v>
      </c>
      <c r="F16" s="225">
        <f t="shared" si="10"/>
        <v>2668.2740168600562</v>
      </c>
      <c r="G16" s="225">
        <f t="shared" si="10"/>
        <v>2583.1148892605702</v>
      </c>
      <c r="H16" s="225">
        <f t="shared" si="10"/>
        <v>3848.4733413489334</v>
      </c>
      <c r="I16" s="225">
        <f t="shared" si="10"/>
        <v>4013.0773140918818</v>
      </c>
      <c r="J16" s="225">
        <f t="shared" si="10"/>
        <v>3473.9454496250905</v>
      </c>
      <c r="K16" s="225">
        <f t="shared" si="10"/>
        <v>3271.9666405064931</v>
      </c>
      <c r="L16" s="444"/>
      <c r="M16" s="226" t="s">
        <v>623</v>
      </c>
      <c r="N16" s="451"/>
      <c r="O16" s="444"/>
      <c r="P16" s="224" t="s">
        <v>523</v>
      </c>
      <c r="Q16" s="225">
        <f>SUM(Q10:Q15)</f>
        <v>5280.5557728527201</v>
      </c>
      <c r="R16" s="225">
        <f>SUM(R10:R15)</f>
        <v>4996.3853329470558</v>
      </c>
      <c r="S16" s="225">
        <f t="shared" ref="S16:X16" si="11">SUM(S10:S15)</f>
        <v>329.98133196919628</v>
      </c>
      <c r="T16" s="225">
        <f t="shared" si="11"/>
        <v>324.35431352527394</v>
      </c>
      <c r="U16" s="225">
        <f t="shared" si="11"/>
        <v>37340.139304897173</v>
      </c>
      <c r="V16" s="225">
        <f t="shared" si="11"/>
        <v>37267.74153829155</v>
      </c>
      <c r="W16" s="225">
        <f t="shared" si="11"/>
        <v>994.34053305234829</v>
      </c>
      <c r="X16" s="225">
        <f t="shared" si="11"/>
        <v>924.61471047969451</v>
      </c>
      <c r="Y16" s="444"/>
      <c r="Z16" s="226" t="s">
        <v>623</v>
      </c>
      <c r="AA16" s="451"/>
      <c r="AB16" s="444"/>
      <c r="AC16" s="224" t="s">
        <v>523</v>
      </c>
      <c r="AD16" s="225">
        <f>SUM(AD10:AD15)</f>
        <v>10394.539197648079</v>
      </c>
      <c r="AE16" s="225">
        <f>SUM(AE10:AE15)</f>
        <v>13605.590931919207</v>
      </c>
      <c r="AF16" s="225">
        <f>SUM(AF10:AF15)</f>
        <v>104231.70724284803</v>
      </c>
      <c r="AG16" s="225">
        <f>SUM(AG10:AG15)</f>
        <v>114739.05572499127</v>
      </c>
      <c r="AH16" s="225">
        <f t="shared" ref="AH16:AK16" si="12">SUM(AH10:AH15)</f>
        <v>6591.3094262399663</v>
      </c>
      <c r="AI16" s="225">
        <f t="shared" si="12"/>
        <v>6547.4509211913446</v>
      </c>
      <c r="AJ16" s="225">
        <f t="shared" si="12"/>
        <v>8586.4089929995043</v>
      </c>
      <c r="AK16" s="225">
        <f t="shared" si="12"/>
        <v>8559.7403821096123</v>
      </c>
      <c r="AL16" s="444"/>
      <c r="AM16" s="226" t="s">
        <v>623</v>
      </c>
      <c r="AN16" s="451"/>
      <c r="AO16" s="444"/>
      <c r="AP16" s="224" t="s">
        <v>523</v>
      </c>
      <c r="AQ16" s="225">
        <f t="shared" ref="AQ16:AX16" si="13">SUM(AQ10:AQ15)</f>
        <v>1651.8548083922301</v>
      </c>
      <c r="AR16" s="225">
        <f t="shared" si="13"/>
        <v>1659.6710601969062</v>
      </c>
      <c r="AS16" s="225">
        <f t="shared" si="13"/>
        <v>25717.174647499269</v>
      </c>
      <c r="AT16" s="225">
        <f t="shared" si="13"/>
        <v>25442.383289673187</v>
      </c>
      <c r="AU16" s="225">
        <f t="shared" si="13"/>
        <v>24044.62326444366</v>
      </c>
      <c r="AV16" s="225">
        <f t="shared" si="13"/>
        <v>23757.448426741881</v>
      </c>
      <c r="AW16" s="225">
        <f t="shared" si="13"/>
        <v>3146.0816218310733</v>
      </c>
      <c r="AX16" s="225">
        <f t="shared" si="13"/>
        <v>3060.7073859385018</v>
      </c>
      <c r="AY16" s="444"/>
      <c r="AZ16" s="226" t="s">
        <v>623</v>
      </c>
      <c r="BA16" s="451"/>
      <c r="BB16" s="444"/>
      <c r="BC16" s="224" t="s">
        <v>523</v>
      </c>
      <c r="BD16" s="225">
        <f t="shared" ref="BD16:BI16" si="14">SUM(BD10:BD15)</f>
        <v>3101.9212483302272</v>
      </c>
      <c r="BE16" s="225">
        <f t="shared" si="14"/>
        <v>3103.9280508431661</v>
      </c>
      <c r="BF16" s="225">
        <f t="shared" si="14"/>
        <v>120.03228320876724</v>
      </c>
      <c r="BG16" s="225">
        <f t="shared" si="14"/>
        <v>144.88535701123004</v>
      </c>
      <c r="BH16" s="225">
        <f t="shared" si="14"/>
        <v>2129.7663500737258</v>
      </c>
      <c r="BI16" s="225">
        <f t="shared" si="14"/>
        <v>2354.0300618987553</v>
      </c>
      <c r="BJ16" s="225">
        <f>SUM(BJ10:BJ15)</f>
        <v>11990.60107798446</v>
      </c>
      <c r="BK16" s="225">
        <f>SUM(BK10:BK15)</f>
        <v>12037.151319374501</v>
      </c>
      <c r="BL16" s="444"/>
      <c r="BM16" s="226" t="s">
        <v>623</v>
      </c>
      <c r="BN16" s="451"/>
      <c r="BO16" s="444"/>
      <c r="BP16" s="224" t="s">
        <v>523</v>
      </c>
      <c r="BQ16" s="225">
        <f t="shared" ref="BQ16:BV16" si="15">SUM(BQ10:BQ15)</f>
        <v>874.12997429081361</v>
      </c>
      <c r="BR16" s="225">
        <f t="shared" si="15"/>
        <v>544.6854069644387</v>
      </c>
      <c r="BS16" s="225">
        <f t="shared" si="15"/>
        <v>80102.688209265048</v>
      </c>
      <c r="BT16" s="225">
        <f t="shared" si="15"/>
        <v>74908.441054541356</v>
      </c>
      <c r="BU16" s="225">
        <f t="shared" si="15"/>
        <v>1017.2254662358517</v>
      </c>
      <c r="BV16" s="225">
        <f t="shared" si="15"/>
        <v>841.61365199078989</v>
      </c>
      <c r="BW16" s="225">
        <f>SUM(BW10:BW15)</f>
        <v>6058.6637407823282</v>
      </c>
      <c r="BX16" s="225">
        <f>SUM(BX10:BX15)</f>
        <v>6037.8672135131583</v>
      </c>
      <c r="BY16" s="444"/>
      <c r="BZ16" s="226" t="s">
        <v>623</v>
      </c>
      <c r="CA16" s="451"/>
      <c r="CB16" s="444"/>
      <c r="CC16" s="224" t="s">
        <v>523</v>
      </c>
      <c r="CD16" s="225">
        <f>SUM(CD10:CD15)</f>
        <v>571.10303259690045</v>
      </c>
      <c r="CE16" s="225">
        <f>SUM(CE10:CE15)</f>
        <v>622.00411194829576</v>
      </c>
      <c r="CF16" s="225">
        <f t="shared" ref="CF16:CT16" si="16">SUM(CF10:CF15)</f>
        <v>18350.83765236428</v>
      </c>
      <c r="CG16" s="225">
        <f t="shared" si="16"/>
        <v>14386.617761058335</v>
      </c>
      <c r="CH16" s="225">
        <f t="shared" si="16"/>
        <v>3815.6366415038833</v>
      </c>
      <c r="CI16" s="225">
        <f t="shared" si="16"/>
        <v>6747.4609287910262</v>
      </c>
      <c r="CJ16" s="225">
        <f>SUM(CJ10:CJ15)</f>
        <v>1637.5056927823264</v>
      </c>
      <c r="CK16" s="225">
        <f>SUM(CK10:CK15)</f>
        <v>1641.4743589701918</v>
      </c>
      <c r="CL16" s="444"/>
      <c r="CM16" s="226" t="s">
        <v>623</v>
      </c>
      <c r="CN16" s="451"/>
      <c r="CO16" s="444"/>
      <c r="CP16" s="224" t="s">
        <v>523</v>
      </c>
      <c r="CQ16" s="225">
        <f t="shared" si="16"/>
        <v>8.5942968158642987</v>
      </c>
      <c r="CR16" s="225">
        <f t="shared" si="16"/>
        <v>8.5942968158642987</v>
      </c>
      <c r="CS16" s="225">
        <f t="shared" si="16"/>
        <v>1.2541901428178528</v>
      </c>
      <c r="CT16" s="225">
        <f t="shared" si="16"/>
        <v>1.4195957051999828</v>
      </c>
      <c r="CU16" s="225">
        <f t="shared" ref="CU16:DK16" si="17">SUM(CU10:CU15)</f>
        <v>43.220889566065004</v>
      </c>
      <c r="CV16" s="225">
        <f t="shared" si="17"/>
        <v>42.356916051580306</v>
      </c>
      <c r="CW16" s="225">
        <f>SUM(CW10:CW15)</f>
        <v>8.6870755323961699</v>
      </c>
      <c r="CX16" s="225">
        <f>SUM(CX10:CX15)</f>
        <v>8.6870755323961699</v>
      </c>
      <c r="CY16" s="444"/>
      <c r="CZ16" s="226" t="s">
        <v>623</v>
      </c>
      <c r="DA16" s="451"/>
      <c r="DB16" s="444"/>
      <c r="DC16" s="224" t="s">
        <v>523</v>
      </c>
      <c r="DD16" s="225">
        <f t="shared" si="17"/>
        <v>72.515606980937307</v>
      </c>
      <c r="DE16" s="225">
        <f t="shared" si="17"/>
        <v>68.553538472094303</v>
      </c>
      <c r="DF16" s="225">
        <f t="shared" si="17"/>
        <v>0</v>
      </c>
      <c r="DG16" s="225">
        <f t="shared" si="17"/>
        <v>0</v>
      </c>
      <c r="DH16" s="225">
        <f t="shared" si="17"/>
        <v>11.704693721404297</v>
      </c>
      <c r="DI16" s="225">
        <f t="shared" si="17"/>
        <v>10.804808184276494</v>
      </c>
      <c r="DJ16" s="225">
        <f t="shared" si="17"/>
        <v>390855.88068070041</v>
      </c>
      <c r="DK16" s="225">
        <f t="shared" si="17"/>
        <v>396521.13123161951</v>
      </c>
      <c r="DL16" s="444"/>
      <c r="DM16" s="226" t="s">
        <v>623</v>
      </c>
    </row>
    <row r="17" spans="1:117" s="199" customFormat="1" x14ac:dyDescent="0.25">
      <c r="A17" s="452">
        <v>3</v>
      </c>
      <c r="B17" s="445" t="s">
        <v>522</v>
      </c>
      <c r="C17" s="220" t="s">
        <v>521</v>
      </c>
      <c r="D17" s="221">
        <v>738.7300157659472</v>
      </c>
      <c r="E17" s="221">
        <v>982.62718030917824</v>
      </c>
      <c r="F17" s="211">
        <v>0.61063417702980005</v>
      </c>
      <c r="G17" s="211">
        <v>0.61063417702980005</v>
      </c>
      <c r="H17" s="222">
        <v>34.816634548437627</v>
      </c>
      <c r="I17" s="222">
        <v>60.681263771579587</v>
      </c>
      <c r="J17" s="211">
        <v>45.965565739104292</v>
      </c>
      <c r="K17" s="211">
        <v>53.46798302582399</v>
      </c>
      <c r="L17" s="445" t="s">
        <v>624</v>
      </c>
      <c r="M17" s="223" t="s">
        <v>625</v>
      </c>
      <c r="N17" s="452">
        <v>3</v>
      </c>
      <c r="O17" s="445" t="s">
        <v>522</v>
      </c>
      <c r="P17" s="220" t="s">
        <v>521</v>
      </c>
      <c r="Q17" s="211">
        <v>238.29902195208817</v>
      </c>
      <c r="R17" s="211">
        <v>295.95592259748702</v>
      </c>
      <c r="S17" s="211">
        <v>72.729738930380975</v>
      </c>
      <c r="T17" s="211">
        <v>83.733993631614581</v>
      </c>
      <c r="U17" s="221">
        <v>111.92155309118522</v>
      </c>
      <c r="V17" s="221">
        <v>125.53620651623622</v>
      </c>
      <c r="W17" s="211">
        <v>73.975774722098407</v>
      </c>
      <c r="X17" s="211">
        <v>109.35460170781026</v>
      </c>
      <c r="Y17" s="445" t="s">
        <v>624</v>
      </c>
      <c r="Z17" s="223" t="s">
        <v>625</v>
      </c>
      <c r="AA17" s="452">
        <v>3</v>
      </c>
      <c r="AB17" s="445" t="s">
        <v>522</v>
      </c>
      <c r="AC17" s="220" t="s">
        <v>521</v>
      </c>
      <c r="AD17" s="211">
        <v>11.417516682178077</v>
      </c>
      <c r="AE17" s="211">
        <v>14.877175128518937</v>
      </c>
      <c r="AF17" s="211">
        <v>8.3170025237717997</v>
      </c>
      <c r="AG17" s="211">
        <v>8.8978542294895995</v>
      </c>
      <c r="AH17" s="221">
        <v>485.6637734725644</v>
      </c>
      <c r="AI17" s="221">
        <v>553.15003979156802</v>
      </c>
      <c r="AJ17" s="221">
        <v>555.46771152628423</v>
      </c>
      <c r="AK17" s="221">
        <v>579.54148589995827</v>
      </c>
      <c r="AL17" s="445" t="s">
        <v>624</v>
      </c>
      <c r="AM17" s="223" t="s">
        <v>625</v>
      </c>
      <c r="AN17" s="452">
        <v>3</v>
      </c>
      <c r="AO17" s="445" t="s">
        <v>522</v>
      </c>
      <c r="AP17" s="220" t="s">
        <v>521</v>
      </c>
      <c r="AQ17" s="221">
        <v>53.217588588467763</v>
      </c>
      <c r="AR17" s="221">
        <v>55.619611093677761</v>
      </c>
      <c r="AS17" s="221">
        <v>229.48562563009</v>
      </c>
      <c r="AT17" s="221">
        <v>288.06019148510995</v>
      </c>
      <c r="AU17" s="211">
        <v>293.73685140834471</v>
      </c>
      <c r="AV17" s="211">
        <v>349.30909419663698</v>
      </c>
      <c r="AW17" s="211"/>
      <c r="AX17" s="211"/>
      <c r="AY17" s="445" t="s">
        <v>624</v>
      </c>
      <c r="AZ17" s="223" t="s">
        <v>625</v>
      </c>
      <c r="BA17" s="452">
        <v>3</v>
      </c>
      <c r="BB17" s="445" t="s">
        <v>522</v>
      </c>
      <c r="BC17" s="220" t="s">
        <v>521</v>
      </c>
      <c r="BD17" s="211">
        <v>1.3482298025881398</v>
      </c>
      <c r="BE17" s="211">
        <v>1.7735085427927197</v>
      </c>
      <c r="BF17" s="211"/>
      <c r="BG17" s="211"/>
      <c r="BH17" s="221">
        <v>8.9886045144433648</v>
      </c>
      <c r="BI17" s="221">
        <v>8.9886045144433648</v>
      </c>
      <c r="BJ17" s="211">
        <v>165.16502196920507</v>
      </c>
      <c r="BK17" s="211">
        <v>221.79480358783499</v>
      </c>
      <c r="BL17" s="445" t="s">
        <v>624</v>
      </c>
      <c r="BM17" s="223" t="s">
        <v>625</v>
      </c>
      <c r="BN17" s="452">
        <v>3</v>
      </c>
      <c r="BO17" s="445" t="s">
        <v>522</v>
      </c>
      <c r="BP17" s="220" t="s">
        <v>521</v>
      </c>
      <c r="BQ17" s="211">
        <v>48.511572059878901</v>
      </c>
      <c r="BR17" s="211">
        <v>122.05121940417467</v>
      </c>
      <c r="BS17" s="211">
        <v>332.18326852381699</v>
      </c>
      <c r="BT17" s="211">
        <v>398.29335319556088</v>
      </c>
      <c r="BU17" s="221"/>
      <c r="BV17" s="221">
        <v>8.6599357722800002E-2</v>
      </c>
      <c r="BW17" s="211">
        <v>229.93750043857258</v>
      </c>
      <c r="BX17" s="211">
        <v>380.34838578597601</v>
      </c>
      <c r="BY17" s="445" t="s">
        <v>624</v>
      </c>
      <c r="BZ17" s="223" t="s">
        <v>625</v>
      </c>
      <c r="CA17" s="452">
        <v>3</v>
      </c>
      <c r="CB17" s="445" t="s">
        <v>522</v>
      </c>
      <c r="CC17" s="220" t="s">
        <v>521</v>
      </c>
      <c r="CD17" s="211">
        <v>4.9471556864389949</v>
      </c>
      <c r="CE17" s="211">
        <v>5.3651559736178953</v>
      </c>
      <c r="CF17" s="221">
        <v>96.890939463903436</v>
      </c>
      <c r="CG17" s="221">
        <v>114.58939740018401</v>
      </c>
      <c r="CH17" s="211">
        <v>19.606141337905555</v>
      </c>
      <c r="CI17" s="211">
        <v>19.914806214430044</v>
      </c>
      <c r="CJ17" s="211">
        <v>182.46858899838011</v>
      </c>
      <c r="CK17" s="211">
        <v>251.00004064841704</v>
      </c>
      <c r="CL17" s="445" t="s">
        <v>624</v>
      </c>
      <c r="CM17" s="223" t="s">
        <v>625</v>
      </c>
      <c r="CN17" s="452">
        <v>3</v>
      </c>
      <c r="CO17" s="445" t="s">
        <v>522</v>
      </c>
      <c r="CP17" s="220" t="s">
        <v>521</v>
      </c>
      <c r="CQ17" s="211"/>
      <c r="CR17" s="211"/>
      <c r="CS17" s="211">
        <v>0.12397451993401</v>
      </c>
      <c r="CT17" s="211"/>
      <c r="CU17" s="211">
        <v>0.86264499196589994</v>
      </c>
      <c r="CV17" s="211">
        <v>1.0316916073806999</v>
      </c>
      <c r="CW17" s="211">
        <v>1.0079807036207982</v>
      </c>
      <c r="CX17" s="211">
        <v>1.0079807036207982</v>
      </c>
      <c r="CY17" s="445" t="s">
        <v>624</v>
      </c>
      <c r="CZ17" s="223" t="s">
        <v>625</v>
      </c>
      <c r="DA17" s="452">
        <v>3</v>
      </c>
      <c r="DB17" s="445" t="s">
        <v>522</v>
      </c>
      <c r="DC17" s="220" t="s">
        <v>521</v>
      </c>
      <c r="DD17" s="211">
        <v>0.88934677086199998</v>
      </c>
      <c r="DE17" s="211">
        <v>0.67288674023600004</v>
      </c>
      <c r="DF17" s="211"/>
      <c r="DG17" s="211"/>
      <c r="DH17" s="211">
        <v>8.3923149835400002E-2</v>
      </c>
      <c r="DI17" s="211">
        <v>8.3923149835400002E-2</v>
      </c>
      <c r="DJ17" s="208">
        <f t="shared" ref="DJ17:DK19" si="18">D17+F17+H17+J17+Q17+S17+U17+AD17+AH17+AJ17+AQ17+AU17+BD17+BF17+BH17+BJ17+BS17+BU17+BW17+CD17+CH17+CJ17+CQ17+CW17+DD17+DF17+DH17+W17+AF17+AS17+AW17+BQ17+CF17+CS17+CU17</f>
        <v>4047.3699016893243</v>
      </c>
      <c r="DK17" s="208">
        <f t="shared" si="18"/>
        <v>5088.425594387948</v>
      </c>
      <c r="DL17" s="445" t="s">
        <v>624</v>
      </c>
      <c r="DM17" s="223" t="s">
        <v>625</v>
      </c>
    </row>
    <row r="18" spans="1:117" s="199" customFormat="1" x14ac:dyDescent="0.25">
      <c r="A18" s="453"/>
      <c r="B18" s="440"/>
      <c r="C18" s="220" t="s">
        <v>520</v>
      </c>
      <c r="D18" s="221">
        <v>4917.1167656361831</v>
      </c>
      <c r="E18" s="221">
        <v>4925.308493903618</v>
      </c>
      <c r="F18" s="211">
        <v>397.74205074834856</v>
      </c>
      <c r="G18" s="211">
        <v>398.0625085447154</v>
      </c>
      <c r="H18" s="222">
        <v>556.98529076785769</v>
      </c>
      <c r="I18" s="222">
        <v>615.08001268999271</v>
      </c>
      <c r="J18" s="211">
        <v>4448.5719847061646</v>
      </c>
      <c r="K18" s="211">
        <v>4474.4364895990793</v>
      </c>
      <c r="L18" s="440"/>
      <c r="M18" s="223" t="s">
        <v>626</v>
      </c>
      <c r="N18" s="453"/>
      <c r="O18" s="440"/>
      <c r="P18" s="220" t="s">
        <v>520</v>
      </c>
      <c r="Q18" s="211">
        <v>3114.7000966828091</v>
      </c>
      <c r="R18" s="211">
        <v>3114.7000966828091</v>
      </c>
      <c r="S18" s="211">
        <v>19.84121217488963</v>
      </c>
      <c r="T18" s="211">
        <v>19.896455792234729</v>
      </c>
      <c r="U18" s="221">
        <v>1494.6710107917856</v>
      </c>
      <c r="V18" s="221">
        <v>1494.4967023328102</v>
      </c>
      <c r="W18" s="211">
        <v>796.14719419699679</v>
      </c>
      <c r="X18" s="211">
        <v>880.71143485272796</v>
      </c>
      <c r="Y18" s="440"/>
      <c r="Z18" s="223" t="s">
        <v>626</v>
      </c>
      <c r="AA18" s="453"/>
      <c r="AB18" s="440"/>
      <c r="AC18" s="220" t="s">
        <v>520</v>
      </c>
      <c r="AD18" s="211">
        <v>397.20340844292241</v>
      </c>
      <c r="AE18" s="211">
        <v>304.99293327163286</v>
      </c>
      <c r="AF18" s="211">
        <v>370.3265043849679</v>
      </c>
      <c r="AG18" s="211">
        <v>373.21606377332523</v>
      </c>
      <c r="AH18" s="221">
        <v>2957.0116353513267</v>
      </c>
      <c r="AI18" s="221">
        <v>2953.5493568473044</v>
      </c>
      <c r="AJ18" s="221">
        <v>3012.488156166442</v>
      </c>
      <c r="AK18" s="221">
        <v>3013.0213495290227</v>
      </c>
      <c r="AL18" s="440"/>
      <c r="AM18" s="223" t="s">
        <v>626</v>
      </c>
      <c r="AN18" s="453"/>
      <c r="AO18" s="440"/>
      <c r="AP18" s="220" t="s">
        <v>520</v>
      </c>
      <c r="AQ18" s="221">
        <v>2423.1108315602255</v>
      </c>
      <c r="AR18" s="221">
        <v>2425.780686685142</v>
      </c>
      <c r="AS18" s="221">
        <v>2781.1180390099703</v>
      </c>
      <c r="AT18" s="221">
        <v>2771.9856556832856</v>
      </c>
      <c r="AU18" s="211">
        <v>2982.1627446917701</v>
      </c>
      <c r="AV18" s="211">
        <v>3084.2927569156418</v>
      </c>
      <c r="AW18" s="211">
        <v>302.22641859180482</v>
      </c>
      <c r="AX18" s="211">
        <v>307.27862995263638</v>
      </c>
      <c r="AY18" s="440"/>
      <c r="AZ18" s="223" t="s">
        <v>626</v>
      </c>
      <c r="BA18" s="453"/>
      <c r="BB18" s="440"/>
      <c r="BC18" s="220" t="s">
        <v>520</v>
      </c>
      <c r="BD18" s="211">
        <v>727.5452350950369</v>
      </c>
      <c r="BE18" s="211">
        <v>773.31633530416434</v>
      </c>
      <c r="BF18" s="211">
        <v>118.74963304186254</v>
      </c>
      <c r="BG18" s="211">
        <v>123.91090846564744</v>
      </c>
      <c r="BH18" s="221">
        <v>240.68415083652744</v>
      </c>
      <c r="BI18" s="221">
        <v>251.98248718005965</v>
      </c>
      <c r="BJ18" s="211">
        <v>4971.4986648746499</v>
      </c>
      <c r="BK18" s="211">
        <v>4966.079587446935</v>
      </c>
      <c r="BL18" s="440"/>
      <c r="BM18" s="223" t="s">
        <v>626</v>
      </c>
      <c r="BN18" s="453"/>
      <c r="BO18" s="440"/>
      <c r="BP18" s="220" t="s">
        <v>520</v>
      </c>
      <c r="BQ18" s="211">
        <v>1654.7978073096665</v>
      </c>
      <c r="BR18" s="211">
        <v>1735.6969205381661</v>
      </c>
      <c r="BS18" s="211">
        <v>3037.5644012634798</v>
      </c>
      <c r="BT18" s="211">
        <v>3062.9355707737873</v>
      </c>
      <c r="BU18" s="222">
        <v>5.3724438225436995</v>
      </c>
      <c r="BV18" s="222">
        <v>5.5355276597770997</v>
      </c>
      <c r="BW18" s="211">
        <v>3711.2687915426291</v>
      </c>
      <c r="BX18" s="211">
        <v>3772.1057754712224</v>
      </c>
      <c r="BY18" s="440"/>
      <c r="BZ18" s="223" t="s">
        <v>626</v>
      </c>
      <c r="CA18" s="453"/>
      <c r="CB18" s="440"/>
      <c r="CC18" s="220" t="s">
        <v>520</v>
      </c>
      <c r="CD18" s="211">
        <v>468.40999042604631</v>
      </c>
      <c r="CE18" s="211">
        <v>492.56852151071814</v>
      </c>
      <c r="CF18" s="221">
        <v>7010.2108323818493</v>
      </c>
      <c r="CG18" s="221">
        <v>4341.1854905826203</v>
      </c>
      <c r="CH18" s="211">
        <v>210.3078658348953</v>
      </c>
      <c r="CI18" s="211">
        <v>210.59388817644725</v>
      </c>
      <c r="CJ18" s="211">
        <v>13234.944090226183</v>
      </c>
      <c r="CK18" s="211">
        <v>13236.659917482857</v>
      </c>
      <c r="CL18" s="440"/>
      <c r="CM18" s="223" t="s">
        <v>626</v>
      </c>
      <c r="CN18" s="453"/>
      <c r="CO18" s="440"/>
      <c r="CP18" s="220" t="s">
        <v>520</v>
      </c>
      <c r="CQ18" s="211">
        <v>1.441026724498</v>
      </c>
      <c r="CR18" s="211">
        <v>1.441026724498</v>
      </c>
      <c r="CS18" s="211">
        <v>2.7899401843831226</v>
      </c>
      <c r="CT18" s="211">
        <v>2.9016524539753226</v>
      </c>
      <c r="CU18" s="211">
        <v>0.52488935520930002</v>
      </c>
      <c r="CV18" s="211">
        <v>1.7372133895293</v>
      </c>
      <c r="CW18" s="211">
        <v>0.77726671917167001</v>
      </c>
      <c r="CX18" s="211">
        <v>0.77726671917167001</v>
      </c>
      <c r="CY18" s="440"/>
      <c r="CZ18" s="223" t="s">
        <v>626</v>
      </c>
      <c r="DA18" s="453"/>
      <c r="DB18" s="440"/>
      <c r="DC18" s="220" t="s">
        <v>520</v>
      </c>
      <c r="DD18" s="211">
        <v>49.902399127839217</v>
      </c>
      <c r="DE18" s="211">
        <v>50.697163753503219</v>
      </c>
      <c r="DF18" s="211">
        <v>2.4706969695800001E-3</v>
      </c>
      <c r="DG18" s="211">
        <v>2.4706969695800001E-3</v>
      </c>
      <c r="DH18" s="211">
        <v>34.696196834626328</v>
      </c>
      <c r="DI18" s="211">
        <v>34.746329186052122</v>
      </c>
      <c r="DJ18" s="208">
        <f t="shared" si="18"/>
        <v>66452.911440202544</v>
      </c>
      <c r="DK18" s="208">
        <f t="shared" si="18"/>
        <v>64221.683680572074</v>
      </c>
      <c r="DL18" s="440"/>
      <c r="DM18" s="223" t="s">
        <v>626</v>
      </c>
    </row>
    <row r="19" spans="1:117" s="199" customFormat="1" x14ac:dyDescent="0.25">
      <c r="A19" s="453"/>
      <c r="B19" s="440"/>
      <c r="C19" s="220" t="s">
        <v>519</v>
      </c>
      <c r="D19" s="221">
        <v>2594.474186802518</v>
      </c>
      <c r="E19" s="221">
        <v>3343.8302212132894</v>
      </c>
      <c r="F19" s="211">
        <v>122.73878551123971</v>
      </c>
      <c r="G19" s="211">
        <v>123.03543542859931</v>
      </c>
      <c r="H19" s="222">
        <v>560.72253041896715</v>
      </c>
      <c r="I19" s="222">
        <v>579.34343782209385</v>
      </c>
      <c r="J19" s="211">
        <v>797.51216173555372</v>
      </c>
      <c r="K19" s="211">
        <v>835.46454452884279</v>
      </c>
      <c r="L19" s="440"/>
      <c r="M19" s="223" t="s">
        <v>627</v>
      </c>
      <c r="N19" s="453"/>
      <c r="O19" s="440"/>
      <c r="P19" s="220" t="s">
        <v>519</v>
      </c>
      <c r="Q19" s="211">
        <v>712.10046496950338</v>
      </c>
      <c r="R19" s="211">
        <v>849.37322377306907</v>
      </c>
      <c r="S19" s="211">
        <v>289.52768567725582</v>
      </c>
      <c r="T19" s="211">
        <v>292.21755512810586</v>
      </c>
      <c r="U19" s="221">
        <v>1706.4129503256245</v>
      </c>
      <c r="V19" s="221">
        <v>1966.9837850933725</v>
      </c>
      <c r="W19" s="211">
        <v>1220.2006316116383</v>
      </c>
      <c r="X19" s="211">
        <v>1625.3594787039453</v>
      </c>
      <c r="Y19" s="440"/>
      <c r="Z19" s="223" t="s">
        <v>627</v>
      </c>
      <c r="AA19" s="453"/>
      <c r="AB19" s="440"/>
      <c r="AC19" s="220" t="s">
        <v>519</v>
      </c>
      <c r="AD19" s="211">
        <v>203.73426751759536</v>
      </c>
      <c r="AE19" s="211">
        <v>299.08835511861542</v>
      </c>
      <c r="AF19" s="211">
        <v>396.97984762342605</v>
      </c>
      <c r="AG19" s="211">
        <v>412.15128913715188</v>
      </c>
      <c r="AH19" s="221">
        <v>962.61314836600582</v>
      </c>
      <c r="AI19" s="221">
        <v>999.07214519617219</v>
      </c>
      <c r="AJ19" s="221">
        <v>2323.9419039889353</v>
      </c>
      <c r="AK19" s="221">
        <v>2590.80415959934</v>
      </c>
      <c r="AL19" s="440"/>
      <c r="AM19" s="223" t="s">
        <v>627</v>
      </c>
      <c r="AN19" s="453"/>
      <c r="AO19" s="440"/>
      <c r="AP19" s="220" t="s">
        <v>519</v>
      </c>
      <c r="AQ19" s="221">
        <v>554.88075155977663</v>
      </c>
      <c r="AR19" s="221">
        <v>663.65146465006057</v>
      </c>
      <c r="AS19" s="221">
        <v>1425.8423883600001</v>
      </c>
      <c r="AT19" s="221">
        <v>1611.365093526902</v>
      </c>
      <c r="AU19" s="211">
        <v>3106.6154537608436</v>
      </c>
      <c r="AV19" s="211">
        <v>3849.0379221691469</v>
      </c>
      <c r="AW19" s="211">
        <v>101.8413440008282</v>
      </c>
      <c r="AX19" s="211">
        <v>103.24621660564119</v>
      </c>
      <c r="AY19" s="440"/>
      <c r="AZ19" s="223" t="s">
        <v>627</v>
      </c>
      <c r="BA19" s="453"/>
      <c r="BB19" s="440"/>
      <c r="BC19" s="220" t="s">
        <v>519</v>
      </c>
      <c r="BD19" s="211">
        <v>83.768519514317759</v>
      </c>
      <c r="BE19" s="211">
        <v>88.193872527865352</v>
      </c>
      <c r="BF19" s="211">
        <v>63.678556365291868</v>
      </c>
      <c r="BG19" s="211">
        <v>65.365871281546063</v>
      </c>
      <c r="BH19" s="221">
        <v>88.462927705864729</v>
      </c>
      <c r="BI19" s="221">
        <v>89.528173251558329</v>
      </c>
      <c r="BJ19" s="211">
        <v>852.08488240949578</v>
      </c>
      <c r="BK19" s="211">
        <v>1079.0942764385952</v>
      </c>
      <c r="BL19" s="440"/>
      <c r="BM19" s="223" t="s">
        <v>627</v>
      </c>
      <c r="BN19" s="453"/>
      <c r="BO19" s="440"/>
      <c r="BP19" s="220" t="s">
        <v>519</v>
      </c>
      <c r="BQ19" s="211">
        <v>1566.81356775469</v>
      </c>
      <c r="BR19" s="211">
        <v>1819.9906966449596</v>
      </c>
      <c r="BS19" s="211">
        <v>1708.9538650699999</v>
      </c>
      <c r="BT19" s="211">
        <v>1939.5447082399228</v>
      </c>
      <c r="BU19" s="222">
        <v>17.289339563087736</v>
      </c>
      <c r="BV19" s="222">
        <v>18.862302685594255</v>
      </c>
      <c r="BW19" s="211">
        <v>2076.0713706176011</v>
      </c>
      <c r="BX19" s="211">
        <v>2312.9787871900703</v>
      </c>
      <c r="BY19" s="440"/>
      <c r="BZ19" s="223" t="s">
        <v>627</v>
      </c>
      <c r="CA19" s="453"/>
      <c r="CB19" s="440"/>
      <c r="CC19" s="220" t="s">
        <v>519</v>
      </c>
      <c r="CD19" s="211">
        <v>332.48197563464277</v>
      </c>
      <c r="CE19" s="211">
        <v>342.31210471651036</v>
      </c>
      <c r="CF19" s="221">
        <v>4154.8329834434844</v>
      </c>
      <c r="CG19" s="221">
        <v>6962.632704404049</v>
      </c>
      <c r="CH19" s="211">
        <v>382.5857200108747</v>
      </c>
      <c r="CI19" s="211">
        <v>385.57926652324278</v>
      </c>
      <c r="CJ19" s="211">
        <v>2225.0092945099836</v>
      </c>
      <c r="CK19" s="211">
        <v>2366.9744029234657</v>
      </c>
      <c r="CL19" s="440"/>
      <c r="CM19" s="223" t="s">
        <v>627</v>
      </c>
      <c r="CN19" s="453"/>
      <c r="CO19" s="440"/>
      <c r="CP19" s="220" t="s">
        <v>519</v>
      </c>
      <c r="CQ19" s="211">
        <v>63.917897251616402</v>
      </c>
      <c r="CR19" s="211">
        <v>63.917897251616402</v>
      </c>
      <c r="CS19" s="211">
        <v>80.232589959482496</v>
      </c>
      <c r="CT19" s="211">
        <v>83.848788264155871</v>
      </c>
      <c r="CU19" s="211">
        <v>20.674469535501693</v>
      </c>
      <c r="CV19" s="211">
        <v>30.861081757707971</v>
      </c>
      <c r="CW19" s="211">
        <v>20.609437549671501</v>
      </c>
      <c r="CX19" s="211">
        <v>20.646985647740102</v>
      </c>
      <c r="CY19" s="440"/>
      <c r="CZ19" s="223" t="s">
        <v>627</v>
      </c>
      <c r="DA19" s="453"/>
      <c r="DB19" s="440"/>
      <c r="DC19" s="220" t="s">
        <v>519</v>
      </c>
      <c r="DD19" s="211">
        <v>735.96972772684933</v>
      </c>
      <c r="DE19" s="211">
        <v>754.24643906920267</v>
      </c>
      <c r="DF19" s="211">
        <v>0.45867295683642084</v>
      </c>
      <c r="DG19" s="211">
        <v>0.45867295683642084</v>
      </c>
      <c r="DH19" s="211">
        <v>67.438534991230185</v>
      </c>
      <c r="DI19" s="211">
        <v>73.678982795286373</v>
      </c>
      <c r="DJ19" s="208">
        <f t="shared" si="18"/>
        <v>31621.472834800235</v>
      </c>
      <c r="DK19" s="208">
        <f t="shared" si="18"/>
        <v>38642.740342264275</v>
      </c>
      <c r="DL19" s="440"/>
      <c r="DM19" s="223" t="s">
        <v>627</v>
      </c>
    </row>
    <row r="20" spans="1:117" s="199" customFormat="1" x14ac:dyDescent="0.25">
      <c r="A20" s="454"/>
      <c r="B20" s="441"/>
      <c r="C20" s="224" t="s">
        <v>518</v>
      </c>
      <c r="D20" s="225">
        <f>SUM(D17:D19)</f>
        <v>8250.320968204649</v>
      </c>
      <c r="E20" s="225">
        <f t="shared" ref="E20:K20" si="19">SUM(E17:E19)</f>
        <v>9251.765895426086</v>
      </c>
      <c r="F20" s="225">
        <f t="shared" si="19"/>
        <v>521.09147043661801</v>
      </c>
      <c r="G20" s="225">
        <f t="shared" si="19"/>
        <v>521.70857815034447</v>
      </c>
      <c r="H20" s="225">
        <f t="shared" si="19"/>
        <v>1152.5244557352626</v>
      </c>
      <c r="I20" s="225">
        <f t="shared" si="19"/>
        <v>1255.104714283666</v>
      </c>
      <c r="J20" s="225">
        <f t="shared" si="19"/>
        <v>5292.0497121808221</v>
      </c>
      <c r="K20" s="225">
        <f t="shared" si="19"/>
        <v>5363.3690171537455</v>
      </c>
      <c r="L20" s="441"/>
      <c r="M20" s="226" t="s">
        <v>628</v>
      </c>
      <c r="N20" s="454"/>
      <c r="O20" s="441"/>
      <c r="P20" s="224" t="s">
        <v>518</v>
      </c>
      <c r="Q20" s="225">
        <f>SUM(Q17:Q19)</f>
        <v>4065.0995836044003</v>
      </c>
      <c r="R20" s="225">
        <f>SUM(R17:R19)</f>
        <v>4260.0292430533655</v>
      </c>
      <c r="S20" s="225">
        <f t="shared" ref="S20:X20" si="20">SUM(S17:S19)</f>
        <v>382.09863678252646</v>
      </c>
      <c r="T20" s="225">
        <f t="shared" si="20"/>
        <v>395.84800455195517</v>
      </c>
      <c r="U20" s="225">
        <f t="shared" si="20"/>
        <v>3313.0055142085953</v>
      </c>
      <c r="V20" s="225">
        <f t="shared" si="20"/>
        <v>3587.0166939424189</v>
      </c>
      <c r="W20" s="225">
        <f t="shared" si="20"/>
        <v>2090.3236005307335</v>
      </c>
      <c r="X20" s="225">
        <f t="shared" si="20"/>
        <v>2615.4255152644837</v>
      </c>
      <c r="Y20" s="441"/>
      <c r="Z20" s="226" t="s">
        <v>628</v>
      </c>
      <c r="AA20" s="454"/>
      <c r="AB20" s="441"/>
      <c r="AC20" s="224" t="s">
        <v>518</v>
      </c>
      <c r="AD20" s="225">
        <f>SUM(AD17:AD19)</f>
        <v>612.35519264269578</v>
      </c>
      <c r="AE20" s="225">
        <f>SUM(AE17:AE19)</f>
        <v>618.9584635187673</v>
      </c>
      <c r="AF20" s="225">
        <f>SUM(AF17:AF19)</f>
        <v>775.62335453216576</v>
      </c>
      <c r="AG20" s="225">
        <f>SUM(AG17:AG19)</f>
        <v>794.26520713996672</v>
      </c>
      <c r="AH20" s="225">
        <f t="shared" ref="AH20:AK20" si="21">SUM(AH17:AH19)</f>
        <v>4405.2885571898969</v>
      </c>
      <c r="AI20" s="225">
        <f t="shared" si="21"/>
        <v>4505.7715418350444</v>
      </c>
      <c r="AJ20" s="225">
        <f t="shared" si="21"/>
        <v>5891.8977716816617</v>
      </c>
      <c r="AK20" s="225">
        <f t="shared" si="21"/>
        <v>6183.3669950283211</v>
      </c>
      <c r="AL20" s="441"/>
      <c r="AM20" s="226" t="s">
        <v>628</v>
      </c>
      <c r="AN20" s="454"/>
      <c r="AO20" s="441"/>
      <c r="AP20" s="224" t="s">
        <v>518</v>
      </c>
      <c r="AQ20" s="225">
        <f t="shared" ref="AQ20:AX20" si="22">SUM(AQ17:AQ19)</f>
        <v>3031.2091717084695</v>
      </c>
      <c r="AR20" s="225">
        <f t="shared" si="22"/>
        <v>3145.05176242888</v>
      </c>
      <c r="AS20" s="225">
        <f t="shared" si="22"/>
        <v>4436.4460530000606</v>
      </c>
      <c r="AT20" s="225">
        <f t="shared" si="22"/>
        <v>4671.4109406952975</v>
      </c>
      <c r="AU20" s="225">
        <f t="shared" si="22"/>
        <v>6382.5150498609582</v>
      </c>
      <c r="AV20" s="225">
        <f t="shared" si="22"/>
        <v>7282.6397732814257</v>
      </c>
      <c r="AW20" s="225">
        <f t="shared" si="22"/>
        <v>404.06776259263302</v>
      </c>
      <c r="AX20" s="225">
        <f t="shared" si="22"/>
        <v>410.52484655827755</v>
      </c>
      <c r="AY20" s="441"/>
      <c r="AZ20" s="226" t="s">
        <v>628</v>
      </c>
      <c r="BA20" s="454"/>
      <c r="BB20" s="441"/>
      <c r="BC20" s="224" t="s">
        <v>518</v>
      </c>
      <c r="BD20" s="225">
        <f t="shared" ref="BD20:BI20" si="23">SUM(BD17:BD19)</f>
        <v>812.66198441194274</v>
      </c>
      <c r="BE20" s="225">
        <f t="shared" si="23"/>
        <v>863.28371637482235</v>
      </c>
      <c r="BF20" s="225">
        <f t="shared" si="23"/>
        <v>182.42818940715441</v>
      </c>
      <c r="BG20" s="225">
        <f t="shared" si="23"/>
        <v>189.2767797471935</v>
      </c>
      <c r="BH20" s="225">
        <f t="shared" si="23"/>
        <v>338.13568305683555</v>
      </c>
      <c r="BI20" s="225">
        <f t="shared" si="23"/>
        <v>350.49926494606132</v>
      </c>
      <c r="BJ20" s="225">
        <f>SUM(BJ17:BJ19)</f>
        <v>5988.7485692533501</v>
      </c>
      <c r="BK20" s="225">
        <f>SUM(BK17:BK19)</f>
        <v>6266.9686674733657</v>
      </c>
      <c r="BL20" s="441"/>
      <c r="BM20" s="226" t="s">
        <v>628</v>
      </c>
      <c r="BN20" s="454"/>
      <c r="BO20" s="441"/>
      <c r="BP20" s="224" t="s">
        <v>518</v>
      </c>
      <c r="BQ20" s="225">
        <f t="shared" ref="BQ20:BV20" si="24">SUM(BQ17:BQ19)</f>
        <v>3270.1229471242355</v>
      </c>
      <c r="BR20" s="225">
        <f t="shared" si="24"/>
        <v>3677.7388365873003</v>
      </c>
      <c r="BS20" s="225">
        <f t="shared" si="24"/>
        <v>5078.7015348572968</v>
      </c>
      <c r="BT20" s="225">
        <f t="shared" si="24"/>
        <v>5400.7736322092715</v>
      </c>
      <c r="BU20" s="225">
        <f t="shared" si="24"/>
        <v>22.661783385631438</v>
      </c>
      <c r="BV20" s="225">
        <f t="shared" si="24"/>
        <v>24.484429703094154</v>
      </c>
      <c r="BW20" s="225">
        <f>SUM(BW17:BW19)</f>
        <v>6017.2776625988026</v>
      </c>
      <c r="BX20" s="225">
        <f>SUM(BX17:BX19)</f>
        <v>6465.4329484472692</v>
      </c>
      <c r="BY20" s="441"/>
      <c r="BZ20" s="226" t="s">
        <v>628</v>
      </c>
      <c r="CA20" s="454"/>
      <c r="CB20" s="441"/>
      <c r="CC20" s="224" t="s">
        <v>518</v>
      </c>
      <c r="CD20" s="225">
        <f>SUM(CD17:CD19)</f>
        <v>805.83912174712805</v>
      </c>
      <c r="CE20" s="225">
        <f>SUM(CE17:CE19)</f>
        <v>840.24578220084641</v>
      </c>
      <c r="CF20" s="225">
        <f t="shared" ref="CF20:CT20" si="25">SUM(CF17:CF19)</f>
        <v>11261.934755289236</v>
      </c>
      <c r="CG20" s="225">
        <f t="shared" si="25"/>
        <v>11418.407592386853</v>
      </c>
      <c r="CH20" s="225">
        <f t="shared" si="25"/>
        <v>612.49972718367553</v>
      </c>
      <c r="CI20" s="225">
        <f t="shared" si="25"/>
        <v>616.08796091412</v>
      </c>
      <c r="CJ20" s="225">
        <f>SUM(CJ17:CJ19)</f>
        <v>15642.421973734547</v>
      </c>
      <c r="CK20" s="225">
        <f>SUM(CK17:CK19)</f>
        <v>15854.634361054741</v>
      </c>
      <c r="CL20" s="441"/>
      <c r="CM20" s="226" t="s">
        <v>628</v>
      </c>
      <c r="CN20" s="454"/>
      <c r="CO20" s="441"/>
      <c r="CP20" s="224" t="s">
        <v>518</v>
      </c>
      <c r="CQ20" s="225">
        <f t="shared" si="25"/>
        <v>65.358923976114397</v>
      </c>
      <c r="CR20" s="225">
        <f t="shared" si="25"/>
        <v>65.358923976114397</v>
      </c>
      <c r="CS20" s="225">
        <f t="shared" si="25"/>
        <v>83.146504663799632</v>
      </c>
      <c r="CT20" s="225">
        <f t="shared" si="25"/>
        <v>86.750440718131188</v>
      </c>
      <c r="CU20" s="225">
        <f t="shared" ref="CU20:DK20" si="26">SUM(CU17:CU19)</f>
        <v>22.062003882676894</v>
      </c>
      <c r="CV20" s="225">
        <f t="shared" si="26"/>
        <v>33.629986754617974</v>
      </c>
      <c r="CW20" s="225">
        <f>SUM(CW17:CW19)</f>
        <v>22.39468497246397</v>
      </c>
      <c r="CX20" s="225">
        <f>SUM(CX17:CX19)</f>
        <v>22.432233070532572</v>
      </c>
      <c r="CY20" s="441"/>
      <c r="CZ20" s="226" t="s">
        <v>628</v>
      </c>
      <c r="DA20" s="454"/>
      <c r="DB20" s="441"/>
      <c r="DC20" s="224" t="s">
        <v>518</v>
      </c>
      <c r="DD20" s="225">
        <f t="shared" si="26"/>
        <v>786.76147362555059</v>
      </c>
      <c r="DE20" s="225">
        <f t="shared" si="26"/>
        <v>805.61648956294187</v>
      </c>
      <c r="DF20" s="225">
        <f t="shared" si="26"/>
        <v>0.46114365380600086</v>
      </c>
      <c r="DG20" s="225">
        <f t="shared" si="26"/>
        <v>0.46114365380600086</v>
      </c>
      <c r="DH20" s="225">
        <f t="shared" si="26"/>
        <v>102.21865497569192</v>
      </c>
      <c r="DI20" s="225">
        <f t="shared" si="26"/>
        <v>108.5092351311739</v>
      </c>
      <c r="DJ20" s="225">
        <f t="shared" si="26"/>
        <v>102121.75417669211</v>
      </c>
      <c r="DK20" s="225">
        <f t="shared" si="26"/>
        <v>107952.8496172243</v>
      </c>
      <c r="DL20" s="441"/>
      <c r="DM20" s="226" t="s">
        <v>628</v>
      </c>
    </row>
    <row r="21" spans="1:117" s="199" customFormat="1" x14ac:dyDescent="0.25">
      <c r="A21" s="452">
        <v>4</v>
      </c>
      <c r="B21" s="445" t="s">
        <v>517</v>
      </c>
      <c r="C21" s="220" t="s">
        <v>516</v>
      </c>
      <c r="D21" s="221">
        <v>44871.267529217679</v>
      </c>
      <c r="E21" s="221">
        <v>44574.415669717855</v>
      </c>
      <c r="F21" s="211">
        <v>123.95429679637941</v>
      </c>
      <c r="G21" s="211">
        <v>137.36213343877037</v>
      </c>
      <c r="H21" s="222">
        <v>23972.246550172396</v>
      </c>
      <c r="I21" s="222">
        <v>23787.332759834957</v>
      </c>
      <c r="J21" s="211">
        <v>4637.137773652199</v>
      </c>
      <c r="K21" s="211">
        <v>4687.5489789237499</v>
      </c>
      <c r="L21" s="445" t="s">
        <v>629</v>
      </c>
      <c r="M21" s="223" t="s">
        <v>630</v>
      </c>
      <c r="N21" s="452">
        <v>4</v>
      </c>
      <c r="O21" s="445" t="s">
        <v>517</v>
      </c>
      <c r="P21" s="220" t="s">
        <v>516</v>
      </c>
      <c r="Q21" s="211">
        <v>58129.629520671144</v>
      </c>
      <c r="R21" s="211">
        <v>57336.147455431805</v>
      </c>
      <c r="S21" s="211">
        <v>1157.1416921263656</v>
      </c>
      <c r="T21" s="211">
        <v>1155.2405456729598</v>
      </c>
      <c r="U21" s="221">
        <v>10121.97476226765</v>
      </c>
      <c r="V21" s="221">
        <v>10117.672513655814</v>
      </c>
      <c r="W21" s="211">
        <v>891.68380535875986</v>
      </c>
      <c r="X21" s="211">
        <v>893.39355380532936</v>
      </c>
      <c r="Y21" s="445" t="s">
        <v>629</v>
      </c>
      <c r="Z21" s="223" t="s">
        <v>630</v>
      </c>
      <c r="AA21" s="452">
        <v>4</v>
      </c>
      <c r="AB21" s="445" t="s">
        <v>517</v>
      </c>
      <c r="AC21" s="220" t="s">
        <v>516</v>
      </c>
      <c r="AD21" s="211">
        <v>2316.5496454859167</v>
      </c>
      <c r="AE21" s="211">
        <v>2332.365366164594</v>
      </c>
      <c r="AF21" s="211">
        <v>2657.2697620260865</v>
      </c>
      <c r="AG21" s="211">
        <v>1936.6743944420257</v>
      </c>
      <c r="AH21" s="221">
        <v>23712.206022376969</v>
      </c>
      <c r="AI21" s="221">
        <v>23675.387109645715</v>
      </c>
      <c r="AJ21" s="221">
        <v>15910.715340179013</v>
      </c>
      <c r="AK21" s="221">
        <v>15894.861514566923</v>
      </c>
      <c r="AL21" s="445" t="s">
        <v>629</v>
      </c>
      <c r="AM21" s="223" t="s">
        <v>630</v>
      </c>
      <c r="AN21" s="452">
        <v>4</v>
      </c>
      <c r="AO21" s="445" t="s">
        <v>517</v>
      </c>
      <c r="AP21" s="220" t="s">
        <v>516</v>
      </c>
      <c r="AQ21" s="221">
        <v>1595.6544170502955</v>
      </c>
      <c r="AR21" s="221">
        <v>1572.6670188494145</v>
      </c>
      <c r="AS21" s="221">
        <v>69196.970471024339</v>
      </c>
      <c r="AT21" s="221">
        <v>69054.041405348296</v>
      </c>
      <c r="AU21" s="211">
        <v>40396.15360295579</v>
      </c>
      <c r="AV21" s="211">
        <v>39994.024095382323</v>
      </c>
      <c r="AW21" s="211">
        <v>11801.319190923961</v>
      </c>
      <c r="AX21" s="211">
        <v>11701.077974942276</v>
      </c>
      <c r="AY21" s="445" t="s">
        <v>629</v>
      </c>
      <c r="AZ21" s="223" t="s">
        <v>630</v>
      </c>
      <c r="BA21" s="452">
        <v>4</v>
      </c>
      <c r="BB21" s="445" t="s">
        <v>517</v>
      </c>
      <c r="BC21" s="220" t="s">
        <v>516</v>
      </c>
      <c r="BD21" s="211">
        <v>14632.814318059471</v>
      </c>
      <c r="BE21" s="211">
        <v>14641.506602766158</v>
      </c>
      <c r="BF21" s="211">
        <v>7475.4860582994697</v>
      </c>
      <c r="BG21" s="211">
        <v>7224.1136244020872</v>
      </c>
      <c r="BH21" s="221">
        <v>9916.9533742040257</v>
      </c>
      <c r="BI21" s="221">
        <v>9501.8985757568735</v>
      </c>
      <c r="BJ21" s="211">
        <v>43235.382645506179</v>
      </c>
      <c r="BK21" s="211">
        <v>43154.88076016117</v>
      </c>
      <c r="BL21" s="445" t="s">
        <v>629</v>
      </c>
      <c r="BM21" s="223" t="s">
        <v>630</v>
      </c>
      <c r="BN21" s="452">
        <v>4</v>
      </c>
      <c r="BO21" s="445" t="s">
        <v>517</v>
      </c>
      <c r="BP21" s="220" t="s">
        <v>516</v>
      </c>
      <c r="BQ21" s="211">
        <v>1422.2529290476059</v>
      </c>
      <c r="BR21" s="211">
        <v>1419.2418382428041</v>
      </c>
      <c r="BS21" s="211">
        <v>16898.73735680402</v>
      </c>
      <c r="BT21" s="211">
        <v>17365.930422791305</v>
      </c>
      <c r="BU21" s="221">
        <v>181.21919346983472</v>
      </c>
      <c r="BV21" s="221">
        <v>181.5074521295027</v>
      </c>
      <c r="BW21" s="211">
        <v>11258.624113465561</v>
      </c>
      <c r="BX21" s="211">
        <v>11255.486748583566</v>
      </c>
      <c r="BY21" s="445" t="s">
        <v>629</v>
      </c>
      <c r="BZ21" s="223" t="s">
        <v>630</v>
      </c>
      <c r="CA21" s="452">
        <v>4</v>
      </c>
      <c r="CB21" s="445" t="s">
        <v>517</v>
      </c>
      <c r="CC21" s="220" t="s">
        <v>516</v>
      </c>
      <c r="CD21" s="211">
        <v>1958.6927794245601</v>
      </c>
      <c r="CE21" s="211">
        <v>1937.039784616755</v>
      </c>
      <c r="CF21" s="221">
        <v>8832.2489488125357</v>
      </c>
      <c r="CG21" s="221">
        <v>8858.4536097883083</v>
      </c>
      <c r="CH21" s="211">
        <v>6570.8842644410079</v>
      </c>
      <c r="CI21" s="211">
        <v>6564.1960878885075</v>
      </c>
      <c r="CJ21" s="211">
        <v>6309.0263597786934</v>
      </c>
      <c r="CK21" s="211">
        <v>6324.9670534063025</v>
      </c>
      <c r="CL21" s="445" t="s">
        <v>629</v>
      </c>
      <c r="CM21" s="223" t="s">
        <v>630</v>
      </c>
      <c r="CN21" s="452">
        <v>4</v>
      </c>
      <c r="CO21" s="445" t="s">
        <v>517</v>
      </c>
      <c r="CP21" s="220" t="s">
        <v>516</v>
      </c>
      <c r="CQ21" s="211">
        <v>1395.6181297068465</v>
      </c>
      <c r="CR21" s="211">
        <v>1391.8396988174115</v>
      </c>
      <c r="CS21" s="211">
        <v>8.7520194278674257</v>
      </c>
      <c r="CT21" s="211">
        <v>8.5885266984454258</v>
      </c>
      <c r="CU21" s="211">
        <v>119.06751303571514</v>
      </c>
      <c r="CV21" s="211">
        <v>118.51383339211193</v>
      </c>
      <c r="CW21" s="211">
        <v>1.07434920941551</v>
      </c>
      <c r="CX21" s="211">
        <v>1.07434920941551</v>
      </c>
      <c r="CY21" s="445" t="s">
        <v>629</v>
      </c>
      <c r="CZ21" s="223" t="s">
        <v>630</v>
      </c>
      <c r="DA21" s="452">
        <v>4</v>
      </c>
      <c r="DB21" s="445" t="s">
        <v>517</v>
      </c>
      <c r="DC21" s="220" t="s">
        <v>516</v>
      </c>
      <c r="DD21" s="211">
        <v>9.089656612961301</v>
      </c>
      <c r="DE21" s="211">
        <v>10.586580823427902</v>
      </c>
      <c r="DF21" s="211"/>
      <c r="DG21" s="211"/>
      <c r="DH21" s="211">
        <v>0.16692802082300001</v>
      </c>
      <c r="DI21" s="211">
        <v>0.16692802082300001</v>
      </c>
      <c r="DJ21" s="208">
        <f t="shared" ref="DJ21:DK25" si="27">D21+F21+H21+J21+Q21+S21+U21+AD21+AH21+AJ21+AQ21+AU21+BD21+BF21+BH21+BJ21+BS21+BU21+BW21+CD21+CH21+CJ21+CQ21+CW21+DD21+DF21+DH21+W21+AF21+AS21+AW21+BQ21+CF21+CS21+CU21</f>
        <v>441717.9653196116</v>
      </c>
      <c r="DK21" s="208">
        <f t="shared" si="27"/>
        <v>438810.20496731764</v>
      </c>
      <c r="DL21" s="445" t="s">
        <v>629</v>
      </c>
      <c r="DM21" s="223" t="s">
        <v>630</v>
      </c>
    </row>
    <row r="22" spans="1:117" s="199" customFormat="1" x14ac:dyDescent="0.25">
      <c r="A22" s="453"/>
      <c r="B22" s="440"/>
      <c r="C22" s="220" t="s">
        <v>515</v>
      </c>
      <c r="D22" s="221">
        <v>256.9994630825222</v>
      </c>
      <c r="E22" s="221">
        <v>256.9994630825222</v>
      </c>
      <c r="F22" s="211">
        <v>60031.737367449976</v>
      </c>
      <c r="G22" s="211">
        <v>59555.233118270036</v>
      </c>
      <c r="H22" s="222">
        <v>7938.597095360853</v>
      </c>
      <c r="I22" s="222">
        <v>7860.0097290780523</v>
      </c>
      <c r="J22" s="211"/>
      <c r="K22" s="211"/>
      <c r="L22" s="440"/>
      <c r="M22" s="223" t="s">
        <v>631</v>
      </c>
      <c r="N22" s="453"/>
      <c r="O22" s="440"/>
      <c r="P22" s="220" t="s">
        <v>515</v>
      </c>
      <c r="Q22" s="211"/>
      <c r="R22" s="211"/>
      <c r="S22" s="211">
        <v>608.37241650954468</v>
      </c>
      <c r="T22" s="211">
        <v>608.37241650954468</v>
      </c>
      <c r="U22" s="221">
        <v>10.214385783141768</v>
      </c>
      <c r="V22" s="221">
        <v>10.214385783141768</v>
      </c>
      <c r="W22" s="211">
        <v>1.2353960775186674</v>
      </c>
      <c r="X22" s="211">
        <v>1.2353960775186674</v>
      </c>
      <c r="Y22" s="440"/>
      <c r="Z22" s="223" t="s">
        <v>631</v>
      </c>
      <c r="AA22" s="453"/>
      <c r="AB22" s="440"/>
      <c r="AC22" s="220" t="s">
        <v>515</v>
      </c>
      <c r="AD22" s="211">
        <v>11135.537440325343</v>
      </c>
      <c r="AE22" s="211">
        <v>11055.312639137548</v>
      </c>
      <c r="AF22" s="211">
        <v>14169.624163128925</v>
      </c>
      <c r="AG22" s="211">
        <v>15164.770624458813</v>
      </c>
      <c r="AH22" s="221"/>
      <c r="AI22" s="221"/>
      <c r="AJ22" s="221">
        <v>9970.8232315633322</v>
      </c>
      <c r="AK22" s="221">
        <v>9969.9537960154921</v>
      </c>
      <c r="AL22" s="440"/>
      <c r="AM22" s="223" t="s">
        <v>631</v>
      </c>
      <c r="AN22" s="453"/>
      <c r="AO22" s="440"/>
      <c r="AP22" s="220" t="s">
        <v>515</v>
      </c>
      <c r="AQ22" s="221">
        <v>6040.408873020785</v>
      </c>
      <c r="AR22" s="221">
        <v>6021.111394259091</v>
      </c>
      <c r="AS22" s="221">
        <v>9.5053750419499997E-2</v>
      </c>
      <c r="AT22" s="221">
        <v>9.5053750419499997E-2</v>
      </c>
      <c r="AU22" s="211">
        <v>7165.6850373282596</v>
      </c>
      <c r="AV22" s="211">
        <v>7163.9600904487179</v>
      </c>
      <c r="AW22" s="211">
        <v>2774.0747149933236</v>
      </c>
      <c r="AX22" s="211">
        <v>2756.0070879357986</v>
      </c>
      <c r="AY22" s="440"/>
      <c r="AZ22" s="223" t="s">
        <v>631</v>
      </c>
      <c r="BA22" s="453"/>
      <c r="BB22" s="440"/>
      <c r="BC22" s="220" t="s">
        <v>515</v>
      </c>
      <c r="BD22" s="211">
        <v>756.69143248572641</v>
      </c>
      <c r="BE22" s="211">
        <v>753.72329163552661</v>
      </c>
      <c r="BF22" s="211">
        <v>7148.7680363401832</v>
      </c>
      <c r="BG22" s="211">
        <v>7008.6098501571187</v>
      </c>
      <c r="BH22" s="221">
        <v>348.39325878503729</v>
      </c>
      <c r="BI22" s="221">
        <v>347.23776624244749</v>
      </c>
      <c r="BJ22" s="211"/>
      <c r="BK22" s="211"/>
      <c r="BL22" s="440"/>
      <c r="BM22" s="223" t="s">
        <v>631</v>
      </c>
      <c r="BN22" s="453"/>
      <c r="BO22" s="440"/>
      <c r="BP22" s="220" t="s">
        <v>515</v>
      </c>
      <c r="BQ22" s="211">
        <v>12.75</v>
      </c>
      <c r="BR22" s="211">
        <v>12.75</v>
      </c>
      <c r="BS22" s="211"/>
      <c r="BT22" s="211"/>
      <c r="BU22" s="221">
        <v>2678.0969441312282</v>
      </c>
      <c r="BV22" s="221">
        <v>2663.3770206144263</v>
      </c>
      <c r="BW22" s="211">
        <v>5074.6845344504836</v>
      </c>
      <c r="BX22" s="211">
        <v>5077.2570156495303</v>
      </c>
      <c r="BY22" s="440"/>
      <c r="BZ22" s="223" t="s">
        <v>631</v>
      </c>
      <c r="CA22" s="453"/>
      <c r="CB22" s="440"/>
      <c r="CC22" s="220" t="s">
        <v>515</v>
      </c>
      <c r="CD22" s="211">
        <v>3981.209572007891</v>
      </c>
      <c r="CE22" s="211">
        <v>3865.9384040792174</v>
      </c>
      <c r="CF22" s="221"/>
      <c r="CG22" s="221"/>
      <c r="CH22" s="211">
        <v>16132.862432051075</v>
      </c>
      <c r="CI22" s="211">
        <v>16130.948491580379</v>
      </c>
      <c r="CJ22" s="211">
        <v>197.51477092044971</v>
      </c>
      <c r="CK22" s="211">
        <v>197.82483575453611</v>
      </c>
      <c r="CL22" s="440"/>
      <c r="CM22" s="223" t="s">
        <v>631</v>
      </c>
      <c r="CN22" s="453"/>
      <c r="CO22" s="440"/>
      <c r="CP22" s="220" t="s">
        <v>515</v>
      </c>
      <c r="CQ22" s="211">
        <v>5096.9135728145193</v>
      </c>
      <c r="CR22" s="211">
        <v>5100.4623517341506</v>
      </c>
      <c r="CS22" s="211"/>
      <c r="CT22" s="211"/>
      <c r="CU22" s="211">
        <v>6.8685975828071006</v>
      </c>
      <c r="CV22" s="211">
        <v>6.8497258418049007</v>
      </c>
      <c r="CW22" s="211"/>
      <c r="CX22" s="211"/>
      <c r="CY22" s="440"/>
      <c r="CZ22" s="223" t="s">
        <v>631</v>
      </c>
      <c r="DA22" s="453"/>
      <c r="DB22" s="440"/>
      <c r="DC22" s="220" t="s">
        <v>515</v>
      </c>
      <c r="DD22" s="211"/>
      <c r="DE22" s="211"/>
      <c r="DF22" s="211"/>
      <c r="DG22" s="211"/>
      <c r="DH22" s="211"/>
      <c r="DI22" s="211"/>
      <c r="DJ22" s="208">
        <f t="shared" si="27"/>
        <v>161538.15778994336</v>
      </c>
      <c r="DK22" s="208">
        <f t="shared" si="27"/>
        <v>161588.25394809584</v>
      </c>
      <c r="DL22" s="440"/>
      <c r="DM22" s="223" t="s">
        <v>631</v>
      </c>
    </row>
    <row r="23" spans="1:117" s="199" customFormat="1" x14ac:dyDescent="0.25">
      <c r="A23" s="453"/>
      <c r="B23" s="440"/>
      <c r="C23" s="220" t="s">
        <v>514</v>
      </c>
      <c r="D23" s="221">
        <v>1025.8563177837304</v>
      </c>
      <c r="E23" s="221">
        <v>1085.0053173503577</v>
      </c>
      <c r="F23" s="211">
        <v>22.482770995337201</v>
      </c>
      <c r="G23" s="211">
        <v>24.110391907494801</v>
      </c>
      <c r="H23" s="222">
        <v>124.41705090871697</v>
      </c>
      <c r="I23" s="222">
        <v>123.88185983894807</v>
      </c>
      <c r="J23" s="211">
        <v>2.8059561371849</v>
      </c>
      <c r="K23" s="211">
        <v>2.8059561371849</v>
      </c>
      <c r="L23" s="440"/>
      <c r="M23" s="223" t="s">
        <v>632</v>
      </c>
      <c r="N23" s="453"/>
      <c r="O23" s="440"/>
      <c r="P23" s="220" t="s">
        <v>514</v>
      </c>
      <c r="Q23" s="211">
        <v>51.098743918924704</v>
      </c>
      <c r="R23" s="211">
        <v>58.655899671874202</v>
      </c>
      <c r="S23" s="211">
        <v>41.003683967712909</v>
      </c>
      <c r="T23" s="211">
        <v>41.003683967712909</v>
      </c>
      <c r="U23" s="221">
        <v>187.87745714633823</v>
      </c>
      <c r="V23" s="221">
        <v>187.47454966909064</v>
      </c>
      <c r="W23" s="211">
        <v>10.567394469413301</v>
      </c>
      <c r="X23" s="211">
        <v>10.567394469413301</v>
      </c>
      <c r="Y23" s="440"/>
      <c r="Z23" s="223" t="s">
        <v>632</v>
      </c>
      <c r="AA23" s="453"/>
      <c r="AB23" s="440"/>
      <c r="AC23" s="220" t="s">
        <v>514</v>
      </c>
      <c r="AD23" s="211">
        <v>5.7310175056543997</v>
      </c>
      <c r="AE23" s="211">
        <v>5.7310175056543997</v>
      </c>
      <c r="AF23" s="211">
        <v>16.307635827973897</v>
      </c>
      <c r="AG23" s="211">
        <v>15.610431867646898</v>
      </c>
      <c r="AH23" s="221">
        <v>18.656845292003826</v>
      </c>
      <c r="AI23" s="221">
        <v>27.22757290805594</v>
      </c>
      <c r="AJ23" s="221">
        <v>2993.4612695785531</v>
      </c>
      <c r="AK23" s="221">
        <v>2998.9301378276555</v>
      </c>
      <c r="AL23" s="440"/>
      <c r="AM23" s="223" t="s">
        <v>632</v>
      </c>
      <c r="AN23" s="453"/>
      <c r="AO23" s="440"/>
      <c r="AP23" s="220" t="s">
        <v>514</v>
      </c>
      <c r="AQ23" s="221">
        <v>2127.649364932462</v>
      </c>
      <c r="AR23" s="221">
        <v>2122.4798529900472</v>
      </c>
      <c r="AS23" s="221">
        <v>34.1727955494095</v>
      </c>
      <c r="AT23" s="221">
        <v>65.525187628669997</v>
      </c>
      <c r="AU23" s="211">
        <v>263.18355727126067</v>
      </c>
      <c r="AV23" s="211">
        <v>354.93759461211221</v>
      </c>
      <c r="AW23" s="211">
        <v>1.5882751107412001</v>
      </c>
      <c r="AX23" s="211">
        <v>1.5882751107412001</v>
      </c>
      <c r="AY23" s="440"/>
      <c r="AZ23" s="223" t="s">
        <v>632</v>
      </c>
      <c r="BA23" s="453"/>
      <c r="BB23" s="440"/>
      <c r="BC23" s="220" t="s">
        <v>514</v>
      </c>
      <c r="BD23" s="211">
        <v>13.589565182375997</v>
      </c>
      <c r="BE23" s="211">
        <v>13.589565182375997</v>
      </c>
      <c r="BF23" s="211">
        <v>100.85516288703801</v>
      </c>
      <c r="BG23" s="211">
        <v>105.73765126154461</v>
      </c>
      <c r="BH23" s="221">
        <v>127.60734898829902</v>
      </c>
      <c r="BI23" s="221">
        <v>126.91229184366547</v>
      </c>
      <c r="BJ23" s="211">
        <v>873.16654897408034</v>
      </c>
      <c r="BK23" s="211">
        <v>874.29119126857904</v>
      </c>
      <c r="BL23" s="440"/>
      <c r="BM23" s="223" t="s">
        <v>632</v>
      </c>
      <c r="BN23" s="453"/>
      <c r="BO23" s="440"/>
      <c r="BP23" s="220" t="s">
        <v>514</v>
      </c>
      <c r="BQ23" s="211">
        <v>16.196289863061729</v>
      </c>
      <c r="BR23" s="211">
        <v>14.802055134144428</v>
      </c>
      <c r="BS23" s="211">
        <v>119.00456640327</v>
      </c>
      <c r="BT23" s="211">
        <v>139.49160949166</v>
      </c>
      <c r="BU23" s="222">
        <v>3.89544465856667</v>
      </c>
      <c r="BV23" s="222">
        <v>3.8493806612546702</v>
      </c>
      <c r="BW23" s="211">
        <v>1380.4625928252833</v>
      </c>
      <c r="BX23" s="211">
        <v>1379.5755141299589</v>
      </c>
      <c r="BY23" s="440"/>
      <c r="BZ23" s="223" t="s">
        <v>632</v>
      </c>
      <c r="CA23" s="453"/>
      <c r="CB23" s="440"/>
      <c r="CC23" s="220" t="s">
        <v>514</v>
      </c>
      <c r="CD23" s="211">
        <v>310.73786263876104</v>
      </c>
      <c r="CE23" s="211">
        <v>307.25610106102789</v>
      </c>
      <c r="CF23" s="221">
        <v>72.777686103046008</v>
      </c>
      <c r="CG23" s="221">
        <v>77.590591118461319</v>
      </c>
      <c r="CH23" s="211">
        <v>804.91329043624751</v>
      </c>
      <c r="CI23" s="211">
        <v>803.12882233792504</v>
      </c>
      <c r="CJ23" s="211">
        <v>652.36948800033997</v>
      </c>
      <c r="CK23" s="211">
        <v>755.20225383530646</v>
      </c>
      <c r="CL23" s="440"/>
      <c r="CM23" s="223" t="s">
        <v>632</v>
      </c>
      <c r="CN23" s="453"/>
      <c r="CO23" s="440"/>
      <c r="CP23" s="220" t="s">
        <v>514</v>
      </c>
      <c r="CQ23" s="211"/>
      <c r="CR23" s="211"/>
      <c r="CS23" s="211"/>
      <c r="CT23" s="211"/>
      <c r="CU23" s="211"/>
      <c r="CV23" s="211"/>
      <c r="CW23" s="211"/>
      <c r="CX23" s="211"/>
      <c r="CY23" s="440"/>
      <c r="CZ23" s="223" t="s">
        <v>632</v>
      </c>
      <c r="DA23" s="453"/>
      <c r="DB23" s="440"/>
      <c r="DC23" s="220" t="s">
        <v>514</v>
      </c>
      <c r="DD23" s="211">
        <v>0.38155579665599998</v>
      </c>
      <c r="DE23" s="211">
        <v>0.38155579665599998</v>
      </c>
      <c r="DF23" s="211"/>
      <c r="DG23" s="211"/>
      <c r="DH23" s="211">
        <v>3.3647912849199997E-2</v>
      </c>
      <c r="DI23" s="211">
        <v>3.3647912849199997E-2</v>
      </c>
      <c r="DJ23" s="208">
        <f t="shared" si="27"/>
        <v>11402.851187065291</v>
      </c>
      <c r="DK23" s="208">
        <f t="shared" si="27"/>
        <v>11727.37735449807</v>
      </c>
      <c r="DL23" s="440"/>
      <c r="DM23" s="223" t="s">
        <v>632</v>
      </c>
    </row>
    <row r="24" spans="1:117" s="199" customFormat="1" x14ac:dyDescent="0.25">
      <c r="A24" s="453"/>
      <c r="B24" s="440"/>
      <c r="C24" s="220" t="s">
        <v>513</v>
      </c>
      <c r="D24" s="221">
        <v>12966.534840302864</v>
      </c>
      <c r="E24" s="221">
        <v>13168.380877701733</v>
      </c>
      <c r="F24" s="211">
        <v>607.0798678639951</v>
      </c>
      <c r="G24" s="211">
        <v>1347.4723147523457</v>
      </c>
      <c r="H24" s="222">
        <v>2040.3208189193583</v>
      </c>
      <c r="I24" s="222">
        <v>2184.558523601635</v>
      </c>
      <c r="J24" s="211">
        <v>1074.5620237412427</v>
      </c>
      <c r="K24" s="211">
        <v>1024.5206350916471</v>
      </c>
      <c r="L24" s="440"/>
      <c r="M24" s="223" t="s">
        <v>633</v>
      </c>
      <c r="N24" s="453"/>
      <c r="O24" s="440"/>
      <c r="P24" s="220" t="s">
        <v>513</v>
      </c>
      <c r="Q24" s="211">
        <v>3393.8898973831242</v>
      </c>
      <c r="R24" s="211">
        <v>3380.768459896236</v>
      </c>
      <c r="S24" s="211">
        <v>207.51972933472649</v>
      </c>
      <c r="T24" s="211">
        <v>207.51972933472649</v>
      </c>
      <c r="U24" s="221">
        <v>1933.9920800049561</v>
      </c>
      <c r="V24" s="221">
        <v>1933.9920800049561</v>
      </c>
      <c r="W24" s="211">
        <v>155.14114614826153</v>
      </c>
      <c r="X24" s="211">
        <v>153.10876771482017</v>
      </c>
      <c r="Y24" s="440"/>
      <c r="Z24" s="223" t="s">
        <v>633</v>
      </c>
      <c r="AA24" s="453"/>
      <c r="AB24" s="440"/>
      <c r="AC24" s="220" t="s">
        <v>513</v>
      </c>
      <c r="AD24" s="211">
        <v>1210.3977586471694</v>
      </c>
      <c r="AE24" s="211">
        <v>1194.0647238289685</v>
      </c>
      <c r="AF24" s="211">
        <v>22873.522460571941</v>
      </c>
      <c r="AG24" s="211">
        <v>26311.664009405922</v>
      </c>
      <c r="AH24" s="221">
        <v>5310.1700620732627</v>
      </c>
      <c r="AI24" s="221">
        <v>5310.8253957803299</v>
      </c>
      <c r="AJ24" s="221">
        <v>4899.4489206182334</v>
      </c>
      <c r="AK24" s="221">
        <v>4879.0964737598933</v>
      </c>
      <c r="AL24" s="440"/>
      <c r="AM24" s="223" t="s">
        <v>633</v>
      </c>
      <c r="AN24" s="453"/>
      <c r="AO24" s="440"/>
      <c r="AP24" s="220" t="s">
        <v>513</v>
      </c>
      <c r="AQ24" s="221">
        <v>889.31757359380185</v>
      </c>
      <c r="AR24" s="221">
        <v>915.60814242492211</v>
      </c>
      <c r="AS24" s="221">
        <v>12290.582314520827</v>
      </c>
      <c r="AT24" s="221">
        <v>12218.502588286281</v>
      </c>
      <c r="AU24" s="211">
        <v>8780.720485206939</v>
      </c>
      <c r="AV24" s="211">
        <v>9014.1819683634676</v>
      </c>
      <c r="AW24" s="211">
        <v>1566.4925493967428</v>
      </c>
      <c r="AX24" s="211">
        <v>1818.033331371181</v>
      </c>
      <c r="AY24" s="440"/>
      <c r="AZ24" s="223" t="s">
        <v>633</v>
      </c>
      <c r="BA24" s="453"/>
      <c r="BB24" s="440"/>
      <c r="BC24" s="220" t="s">
        <v>513</v>
      </c>
      <c r="BD24" s="211">
        <v>604.27604857901588</v>
      </c>
      <c r="BE24" s="211">
        <v>612.90654301630002</v>
      </c>
      <c r="BF24" s="211">
        <v>4644.2944689231645</v>
      </c>
      <c r="BG24" s="211">
        <v>5091.5044162282347</v>
      </c>
      <c r="BH24" s="221">
        <v>1759.5053690043246</v>
      </c>
      <c r="BI24" s="221">
        <v>1901.6586715931496</v>
      </c>
      <c r="BJ24" s="211">
        <v>5970.3207263433051</v>
      </c>
      <c r="BK24" s="211">
        <v>6421.253139656852</v>
      </c>
      <c r="BL24" s="440"/>
      <c r="BM24" s="223" t="s">
        <v>633</v>
      </c>
      <c r="BN24" s="453"/>
      <c r="BO24" s="440"/>
      <c r="BP24" s="220" t="s">
        <v>513</v>
      </c>
      <c r="BQ24" s="211">
        <v>68.768922795492756</v>
      </c>
      <c r="BR24" s="211">
        <v>69.96897280386716</v>
      </c>
      <c r="BS24" s="211">
        <v>11483.616923217272</v>
      </c>
      <c r="BT24" s="211">
        <v>11020.556830503607</v>
      </c>
      <c r="BU24" s="221">
        <v>47.189871154074034</v>
      </c>
      <c r="BV24" s="221">
        <v>46.776746452726123</v>
      </c>
      <c r="BW24" s="211">
        <v>2655.0147751097388</v>
      </c>
      <c r="BX24" s="211">
        <v>2652.6839431398271</v>
      </c>
      <c r="BY24" s="440"/>
      <c r="BZ24" s="223" t="s">
        <v>633</v>
      </c>
      <c r="CA24" s="453"/>
      <c r="CB24" s="440"/>
      <c r="CC24" s="220" t="s">
        <v>513</v>
      </c>
      <c r="CD24" s="211">
        <v>500.65992405801433</v>
      </c>
      <c r="CE24" s="211">
        <v>510.86364581474135</v>
      </c>
      <c r="CF24" s="221">
        <v>3465.3524626313651</v>
      </c>
      <c r="CG24" s="221">
        <v>3409.1087584929219</v>
      </c>
      <c r="CH24" s="211">
        <v>2330.1999451594047</v>
      </c>
      <c r="CI24" s="211">
        <v>2328.5509150382304</v>
      </c>
      <c r="CJ24" s="211">
        <v>581.44725364580131</v>
      </c>
      <c r="CK24" s="211">
        <v>537.68495877716657</v>
      </c>
      <c r="CL24" s="440"/>
      <c r="CM24" s="223" t="s">
        <v>633</v>
      </c>
      <c r="CN24" s="453"/>
      <c r="CO24" s="440"/>
      <c r="CP24" s="220" t="s">
        <v>513</v>
      </c>
      <c r="CQ24" s="211">
        <v>273.44985774514464</v>
      </c>
      <c r="CR24" s="211">
        <v>272.94439285953376</v>
      </c>
      <c r="CS24" s="211"/>
      <c r="CT24" s="211"/>
      <c r="CU24" s="211">
        <v>50.439867021460138</v>
      </c>
      <c r="CV24" s="211">
        <v>51.027154402319219</v>
      </c>
      <c r="CW24" s="211"/>
      <c r="CX24" s="211"/>
      <c r="CY24" s="440"/>
      <c r="CZ24" s="223" t="s">
        <v>633</v>
      </c>
      <c r="DA24" s="453"/>
      <c r="DB24" s="440"/>
      <c r="DC24" s="220" t="s">
        <v>513</v>
      </c>
      <c r="DD24" s="211">
        <v>12.060038038309401</v>
      </c>
      <c r="DE24" s="211">
        <v>12.060038038309401</v>
      </c>
      <c r="DF24" s="211"/>
      <c r="DG24" s="211"/>
      <c r="DH24" s="211"/>
      <c r="DI24" s="211"/>
      <c r="DJ24" s="208">
        <f t="shared" si="27"/>
        <v>114646.28898175333</v>
      </c>
      <c r="DK24" s="208">
        <f t="shared" si="27"/>
        <v>120001.84714813683</v>
      </c>
      <c r="DL24" s="440"/>
      <c r="DM24" s="223" t="s">
        <v>633</v>
      </c>
    </row>
    <row r="25" spans="1:117" s="199" customFormat="1" x14ac:dyDescent="0.25">
      <c r="A25" s="453"/>
      <c r="B25" s="440"/>
      <c r="C25" s="220" t="s">
        <v>512</v>
      </c>
      <c r="D25" s="221">
        <v>325.88912338330545</v>
      </c>
      <c r="E25" s="221">
        <v>371.76687000934533</v>
      </c>
      <c r="F25" s="211"/>
      <c r="G25" s="211"/>
      <c r="H25" s="222"/>
      <c r="I25" s="222"/>
      <c r="J25" s="211"/>
      <c r="K25" s="211"/>
      <c r="L25" s="440"/>
      <c r="M25" s="223" t="s">
        <v>634</v>
      </c>
      <c r="N25" s="453"/>
      <c r="O25" s="440"/>
      <c r="P25" s="220" t="s">
        <v>512</v>
      </c>
      <c r="Q25" s="211"/>
      <c r="R25" s="211"/>
      <c r="S25" s="211">
        <v>17.31480640165579</v>
      </c>
      <c r="T25" s="211">
        <v>17.31480640165579</v>
      </c>
      <c r="U25" s="221">
        <v>635.38580508733287</v>
      </c>
      <c r="V25" s="221">
        <v>693.22040651180271</v>
      </c>
      <c r="W25" s="211"/>
      <c r="X25" s="211"/>
      <c r="Y25" s="440"/>
      <c r="Z25" s="223" t="s">
        <v>634</v>
      </c>
      <c r="AA25" s="453"/>
      <c r="AB25" s="440"/>
      <c r="AC25" s="220" t="s">
        <v>512</v>
      </c>
      <c r="AD25" s="211">
        <v>0.32443276538600002</v>
      </c>
      <c r="AE25" s="211">
        <v>0.32443276538600002</v>
      </c>
      <c r="AF25" s="211"/>
      <c r="AG25" s="211"/>
      <c r="AH25" s="221"/>
      <c r="AI25" s="221"/>
      <c r="AJ25" s="221">
        <v>7.8791604186285156</v>
      </c>
      <c r="AK25" s="221">
        <v>7.8791604186285156</v>
      </c>
      <c r="AL25" s="440"/>
      <c r="AM25" s="223" t="s">
        <v>634</v>
      </c>
      <c r="AN25" s="453"/>
      <c r="AO25" s="440"/>
      <c r="AP25" s="220" t="s">
        <v>512</v>
      </c>
      <c r="AQ25" s="221">
        <v>0.23587866562320001</v>
      </c>
      <c r="AR25" s="221">
        <v>0.23587866562320001</v>
      </c>
      <c r="AS25" s="221"/>
      <c r="AT25" s="221"/>
      <c r="AU25" s="211">
        <v>310.95135094784422</v>
      </c>
      <c r="AV25" s="211">
        <v>310.94823547782113</v>
      </c>
      <c r="AW25" s="211"/>
      <c r="AX25" s="211"/>
      <c r="AY25" s="440"/>
      <c r="AZ25" s="223" t="s">
        <v>634</v>
      </c>
      <c r="BA25" s="453"/>
      <c r="BB25" s="440"/>
      <c r="BC25" s="220" t="s">
        <v>512</v>
      </c>
      <c r="BD25" s="211">
        <v>0.57876262258599998</v>
      </c>
      <c r="BE25" s="211">
        <v>0.57876262258599998</v>
      </c>
      <c r="BF25" s="211"/>
      <c r="BG25" s="211"/>
      <c r="BH25" s="221"/>
      <c r="BI25" s="221"/>
      <c r="BJ25" s="211">
        <v>243.95703301031881</v>
      </c>
      <c r="BK25" s="211">
        <v>270.04771022822212</v>
      </c>
      <c r="BL25" s="440"/>
      <c r="BM25" s="223" t="s">
        <v>634</v>
      </c>
      <c r="BN25" s="453"/>
      <c r="BO25" s="440"/>
      <c r="BP25" s="220" t="s">
        <v>512</v>
      </c>
      <c r="BQ25" s="211"/>
      <c r="BR25" s="211"/>
      <c r="BS25" s="211"/>
      <c r="BT25" s="211"/>
      <c r="BU25" s="222"/>
      <c r="BV25" s="222"/>
      <c r="BW25" s="211">
        <v>107.76140933205116</v>
      </c>
      <c r="BX25" s="211">
        <v>107.76140933205116</v>
      </c>
      <c r="BY25" s="440"/>
      <c r="BZ25" s="223" t="s">
        <v>634</v>
      </c>
      <c r="CA25" s="453"/>
      <c r="CB25" s="440"/>
      <c r="CC25" s="220" t="s">
        <v>512</v>
      </c>
      <c r="CD25" s="211"/>
      <c r="CE25" s="211"/>
      <c r="CF25" s="221">
        <v>212.78088491426777</v>
      </c>
      <c r="CG25" s="221">
        <v>209.42369109719476</v>
      </c>
      <c r="CH25" s="211">
        <v>8.8323040980449719</v>
      </c>
      <c r="CI25" s="211">
        <v>8.8323040980449719</v>
      </c>
      <c r="CJ25" s="211">
        <v>2493.353554501743</v>
      </c>
      <c r="CK25" s="211">
        <v>2487.8323069290304</v>
      </c>
      <c r="CL25" s="440"/>
      <c r="CM25" s="223" t="s">
        <v>634</v>
      </c>
      <c r="CN25" s="453"/>
      <c r="CO25" s="440"/>
      <c r="CP25" s="220" t="s">
        <v>512</v>
      </c>
      <c r="CQ25" s="211">
        <v>822.10452420539639</v>
      </c>
      <c r="CR25" s="211">
        <v>820.87602593799988</v>
      </c>
      <c r="CS25" s="211"/>
      <c r="CT25" s="211"/>
      <c r="CU25" s="211"/>
      <c r="CV25" s="211"/>
      <c r="CW25" s="211">
        <v>0.88886099250596984</v>
      </c>
      <c r="CX25" s="211">
        <v>0.88886099250596984</v>
      </c>
      <c r="CY25" s="440"/>
      <c r="CZ25" s="223" t="s">
        <v>634</v>
      </c>
      <c r="DA25" s="453"/>
      <c r="DB25" s="440"/>
      <c r="DC25" s="220" t="s">
        <v>512</v>
      </c>
      <c r="DD25" s="211"/>
      <c r="DE25" s="211"/>
      <c r="DF25" s="211"/>
      <c r="DG25" s="211"/>
      <c r="DH25" s="211">
        <v>1.6983027396749999</v>
      </c>
      <c r="DI25" s="211">
        <v>1.6983027396749999</v>
      </c>
      <c r="DJ25" s="208">
        <f t="shared" si="27"/>
        <v>5189.9361940863646</v>
      </c>
      <c r="DK25" s="208">
        <f t="shared" si="27"/>
        <v>5309.6291642275728</v>
      </c>
      <c r="DL25" s="440"/>
      <c r="DM25" s="223" t="s">
        <v>634</v>
      </c>
    </row>
    <row r="26" spans="1:117" s="199" customFormat="1" x14ac:dyDescent="0.25">
      <c r="A26" s="454"/>
      <c r="B26" s="441"/>
      <c r="C26" s="224" t="s">
        <v>511</v>
      </c>
      <c r="D26" s="225">
        <f>SUM(D21:D25)</f>
        <v>59446.547273770098</v>
      </c>
      <c r="E26" s="225">
        <f t="shared" ref="E26:K26" si="28">SUM(E21:E25)</f>
        <v>59456.568197861809</v>
      </c>
      <c r="F26" s="225">
        <f t="shared" si="28"/>
        <v>60785.254303105692</v>
      </c>
      <c r="G26" s="225">
        <f t="shared" si="28"/>
        <v>61064.177958368651</v>
      </c>
      <c r="H26" s="225">
        <f t="shared" si="28"/>
        <v>34075.581515361322</v>
      </c>
      <c r="I26" s="225">
        <f t="shared" si="28"/>
        <v>33955.782872353593</v>
      </c>
      <c r="J26" s="225">
        <f t="shared" si="28"/>
        <v>5714.505753530626</v>
      </c>
      <c r="K26" s="225">
        <f t="shared" si="28"/>
        <v>5714.8755701525815</v>
      </c>
      <c r="L26" s="441"/>
      <c r="M26" s="226" t="s">
        <v>635</v>
      </c>
      <c r="N26" s="454"/>
      <c r="O26" s="441"/>
      <c r="P26" s="224" t="s">
        <v>511</v>
      </c>
      <c r="Q26" s="225">
        <f>SUM(Q21:Q25)</f>
        <v>61574.618161973194</v>
      </c>
      <c r="R26" s="225">
        <f>SUM(R21:R25)</f>
        <v>60775.571814999916</v>
      </c>
      <c r="S26" s="225">
        <f t="shared" ref="S26:X26" si="29">SUM(S21:S25)</f>
        <v>2031.3523283400054</v>
      </c>
      <c r="T26" s="225">
        <f t="shared" si="29"/>
        <v>2029.4511818865994</v>
      </c>
      <c r="U26" s="225">
        <f t="shared" si="29"/>
        <v>12889.444490289419</v>
      </c>
      <c r="V26" s="225">
        <f t="shared" si="29"/>
        <v>12942.573935624805</v>
      </c>
      <c r="W26" s="225">
        <f t="shared" si="29"/>
        <v>1058.6277420539534</v>
      </c>
      <c r="X26" s="225">
        <f t="shared" si="29"/>
        <v>1058.3051120670816</v>
      </c>
      <c r="Y26" s="441"/>
      <c r="Z26" s="226" t="s">
        <v>635</v>
      </c>
      <c r="AA26" s="454"/>
      <c r="AB26" s="441"/>
      <c r="AC26" s="224" t="s">
        <v>511</v>
      </c>
      <c r="AD26" s="225">
        <f>SUM(AD21:AD25)</f>
        <v>14668.54029472947</v>
      </c>
      <c r="AE26" s="225">
        <f>SUM(AE21:AE25)</f>
        <v>14587.798179402153</v>
      </c>
      <c r="AF26" s="225">
        <f>SUM(AF21:AF25)</f>
        <v>39716.724021554925</v>
      </c>
      <c r="AG26" s="225">
        <f>SUM(AG21:AG25)</f>
        <v>43428.719460174412</v>
      </c>
      <c r="AH26" s="225">
        <f t="shared" ref="AH26:AK26" si="30">SUM(AH21:AH25)</f>
        <v>29041.032929742236</v>
      </c>
      <c r="AI26" s="225">
        <f t="shared" si="30"/>
        <v>29013.440078334104</v>
      </c>
      <c r="AJ26" s="225">
        <f t="shared" si="30"/>
        <v>33782.327922357756</v>
      </c>
      <c r="AK26" s="225">
        <f t="shared" si="30"/>
        <v>33750.721082588592</v>
      </c>
      <c r="AL26" s="441"/>
      <c r="AM26" s="226" t="s">
        <v>635</v>
      </c>
      <c r="AN26" s="454"/>
      <c r="AO26" s="441"/>
      <c r="AP26" s="224" t="s">
        <v>511</v>
      </c>
      <c r="AQ26" s="225">
        <f t="shared" ref="AQ26:AX26" si="31">SUM(AQ21:AQ25)</f>
        <v>10653.266107262967</v>
      </c>
      <c r="AR26" s="225">
        <f t="shared" si="31"/>
        <v>10632.102287189098</v>
      </c>
      <c r="AS26" s="225">
        <f t="shared" si="31"/>
        <v>81521.820634845004</v>
      </c>
      <c r="AT26" s="225">
        <f t="shared" si="31"/>
        <v>81338.164235013668</v>
      </c>
      <c r="AU26" s="225">
        <f t="shared" si="31"/>
        <v>56916.69403371009</v>
      </c>
      <c r="AV26" s="225">
        <f t="shared" si="31"/>
        <v>56838.051984284444</v>
      </c>
      <c r="AW26" s="225">
        <f t="shared" si="31"/>
        <v>16143.474730424768</v>
      </c>
      <c r="AX26" s="225">
        <f t="shared" si="31"/>
        <v>16276.706669359999</v>
      </c>
      <c r="AY26" s="441"/>
      <c r="AZ26" s="226" t="s">
        <v>635</v>
      </c>
      <c r="BA26" s="454"/>
      <c r="BB26" s="441"/>
      <c r="BC26" s="224" t="s">
        <v>511</v>
      </c>
      <c r="BD26" s="225">
        <f t="shared" ref="BD26:BI26" si="32">SUM(BD21:BD25)</f>
        <v>16007.950126929176</v>
      </c>
      <c r="BE26" s="225">
        <f t="shared" si="32"/>
        <v>16022.304765222947</v>
      </c>
      <c r="BF26" s="225">
        <f t="shared" si="32"/>
        <v>19369.403726449855</v>
      </c>
      <c r="BG26" s="225">
        <f t="shared" si="32"/>
        <v>19429.965542048987</v>
      </c>
      <c r="BH26" s="225">
        <f t="shared" si="32"/>
        <v>12152.459350981686</v>
      </c>
      <c r="BI26" s="225">
        <f t="shared" si="32"/>
        <v>11877.707305436137</v>
      </c>
      <c r="BJ26" s="225">
        <f>SUM(BJ21:BJ25)</f>
        <v>50322.826953833879</v>
      </c>
      <c r="BK26" s="225">
        <f>SUM(BK21:BK25)</f>
        <v>50720.472801314827</v>
      </c>
      <c r="BL26" s="441"/>
      <c r="BM26" s="226" t="s">
        <v>635</v>
      </c>
      <c r="BN26" s="454"/>
      <c r="BO26" s="441"/>
      <c r="BP26" s="224" t="s">
        <v>511</v>
      </c>
      <c r="BQ26" s="225">
        <f t="shared" ref="BQ26:BV26" si="33">SUM(BQ21:BQ25)</f>
        <v>1519.9681417061604</v>
      </c>
      <c r="BR26" s="225">
        <f t="shared" si="33"/>
        <v>1516.7628661808158</v>
      </c>
      <c r="BS26" s="225">
        <f t="shared" si="33"/>
        <v>28501.358846424562</v>
      </c>
      <c r="BT26" s="225">
        <f t="shared" si="33"/>
        <v>28525.978862786571</v>
      </c>
      <c r="BU26" s="225">
        <f t="shared" si="33"/>
        <v>2910.4014534137036</v>
      </c>
      <c r="BV26" s="225">
        <f t="shared" si="33"/>
        <v>2895.5105998579097</v>
      </c>
      <c r="BW26" s="225">
        <f>SUM(BW21:BW25)</f>
        <v>20476.547425183118</v>
      </c>
      <c r="BX26" s="225">
        <f>SUM(BX21:BX25)</f>
        <v>20472.764630834932</v>
      </c>
      <c r="BY26" s="441"/>
      <c r="BZ26" s="226" t="s">
        <v>635</v>
      </c>
      <c r="CA26" s="454"/>
      <c r="CB26" s="441"/>
      <c r="CC26" s="224" t="s">
        <v>511</v>
      </c>
      <c r="CD26" s="225">
        <f>SUM(CD21:CD25)</f>
        <v>6751.3001381292261</v>
      </c>
      <c r="CE26" s="225">
        <f>SUM(CE21:CE25)</f>
        <v>6621.0979355717418</v>
      </c>
      <c r="CF26" s="225">
        <f t="shared" ref="CF26:CT26" si="34">SUM(CF21:CF25)</f>
        <v>12583.159982461213</v>
      </c>
      <c r="CG26" s="225">
        <f t="shared" si="34"/>
        <v>12554.576650496887</v>
      </c>
      <c r="CH26" s="225">
        <f t="shared" si="34"/>
        <v>25847.692236185783</v>
      </c>
      <c r="CI26" s="225">
        <f t="shared" si="34"/>
        <v>25835.656620943086</v>
      </c>
      <c r="CJ26" s="225">
        <f>SUM(CJ21:CJ25)</f>
        <v>10233.711426847029</v>
      </c>
      <c r="CK26" s="225">
        <f>SUM(CK21:CK25)</f>
        <v>10303.511408702343</v>
      </c>
      <c r="CL26" s="441"/>
      <c r="CM26" s="226" t="s">
        <v>635</v>
      </c>
      <c r="CN26" s="454"/>
      <c r="CO26" s="441"/>
      <c r="CP26" s="224" t="s">
        <v>511</v>
      </c>
      <c r="CQ26" s="225">
        <f t="shared" si="34"/>
        <v>7588.0860844719073</v>
      </c>
      <c r="CR26" s="225">
        <f t="shared" si="34"/>
        <v>7586.1224693490958</v>
      </c>
      <c r="CS26" s="225">
        <f t="shared" si="34"/>
        <v>8.7520194278674257</v>
      </c>
      <c r="CT26" s="225">
        <f t="shared" si="34"/>
        <v>8.5885266984454258</v>
      </c>
      <c r="CU26" s="225">
        <f t="shared" ref="CU26:DK26" si="35">SUM(CU21:CU25)</f>
        <v>176.37597763998238</v>
      </c>
      <c r="CV26" s="225">
        <f t="shared" si="35"/>
        <v>176.39071363623606</v>
      </c>
      <c r="CW26" s="225">
        <f>SUM(CW21:CW25)</f>
        <v>1.9632102019214799</v>
      </c>
      <c r="CX26" s="225">
        <f>SUM(CX21:CX25)</f>
        <v>1.9632102019214799</v>
      </c>
      <c r="CY26" s="441"/>
      <c r="CZ26" s="226" t="s">
        <v>635</v>
      </c>
      <c r="DA26" s="454"/>
      <c r="DB26" s="441"/>
      <c r="DC26" s="224" t="s">
        <v>511</v>
      </c>
      <c r="DD26" s="225">
        <f t="shared" si="35"/>
        <v>21.531250447926702</v>
      </c>
      <c r="DE26" s="225">
        <f t="shared" si="35"/>
        <v>23.028174658393304</v>
      </c>
      <c r="DF26" s="225">
        <f t="shared" si="35"/>
        <v>0</v>
      </c>
      <c r="DG26" s="225">
        <f t="shared" si="35"/>
        <v>0</v>
      </c>
      <c r="DH26" s="225">
        <f t="shared" si="35"/>
        <v>1.8988786733471998</v>
      </c>
      <c r="DI26" s="225">
        <f t="shared" si="35"/>
        <v>1.8988786733471998</v>
      </c>
      <c r="DJ26" s="225">
        <f t="shared" si="35"/>
        <v>734495.19947245985</v>
      </c>
      <c r="DK26" s="225">
        <f t="shared" si="35"/>
        <v>737437.31258227583</v>
      </c>
      <c r="DL26" s="441"/>
      <c r="DM26" s="226" t="s">
        <v>635</v>
      </c>
    </row>
    <row r="27" spans="1:117" s="199" customFormat="1" x14ac:dyDescent="0.25">
      <c r="A27" s="437">
        <v>5</v>
      </c>
      <c r="B27" s="447" t="s">
        <v>510</v>
      </c>
      <c r="C27" s="223" t="s">
        <v>510</v>
      </c>
      <c r="D27" s="221">
        <v>129.69906747845963</v>
      </c>
      <c r="E27" s="221">
        <v>128.97255622251478</v>
      </c>
      <c r="F27" s="211">
        <v>5935.6442568608099</v>
      </c>
      <c r="G27" s="211">
        <v>5782.7619144133641</v>
      </c>
      <c r="H27" s="222">
        <v>2675.2523799645769</v>
      </c>
      <c r="I27" s="222">
        <v>3043.4943060617943</v>
      </c>
      <c r="J27" s="211">
        <v>17.795212448455047</v>
      </c>
      <c r="K27" s="211">
        <v>21.282400779333429</v>
      </c>
      <c r="L27" s="447" t="s">
        <v>636</v>
      </c>
      <c r="M27" s="223" t="s">
        <v>636</v>
      </c>
      <c r="N27" s="437">
        <v>5</v>
      </c>
      <c r="O27" s="447" t="s">
        <v>510</v>
      </c>
      <c r="P27" s="223" t="s">
        <v>510</v>
      </c>
      <c r="Q27" s="211"/>
      <c r="R27" s="211"/>
      <c r="S27" s="211">
        <v>9.4779844242169994E-2</v>
      </c>
      <c r="T27" s="211">
        <v>9.4779844242169994E-2</v>
      </c>
      <c r="U27" s="221">
        <v>17.201924841336961</v>
      </c>
      <c r="V27" s="221">
        <v>19.589288738857963</v>
      </c>
      <c r="W27" s="211">
        <v>856.09114388400815</v>
      </c>
      <c r="X27" s="211">
        <v>782.01228376421182</v>
      </c>
      <c r="Y27" s="447" t="s">
        <v>636</v>
      </c>
      <c r="Z27" s="223" t="s">
        <v>636</v>
      </c>
      <c r="AA27" s="437">
        <v>5</v>
      </c>
      <c r="AB27" s="447" t="s">
        <v>510</v>
      </c>
      <c r="AC27" s="223" t="s">
        <v>510</v>
      </c>
      <c r="AD27" s="211">
        <v>9035.1603881116571</v>
      </c>
      <c r="AE27" s="211">
        <v>8550.935917052273</v>
      </c>
      <c r="AF27" s="211">
        <v>4531.8018687274271</v>
      </c>
      <c r="AG27" s="211">
        <v>4910.0883136388438</v>
      </c>
      <c r="AH27" s="221"/>
      <c r="AI27" s="221"/>
      <c r="AJ27" s="221">
        <v>680.61280908930564</v>
      </c>
      <c r="AK27" s="221">
        <v>679.95888493409871</v>
      </c>
      <c r="AL27" s="447" t="s">
        <v>636</v>
      </c>
      <c r="AM27" s="223" t="s">
        <v>636</v>
      </c>
      <c r="AN27" s="437">
        <v>5</v>
      </c>
      <c r="AO27" s="447" t="s">
        <v>510</v>
      </c>
      <c r="AP27" s="223" t="s">
        <v>510</v>
      </c>
      <c r="AQ27" s="221">
        <v>198.39061574192414</v>
      </c>
      <c r="AR27" s="221">
        <v>198.46150520260295</v>
      </c>
      <c r="AS27" s="221">
        <v>1.8949536902270001</v>
      </c>
      <c r="AT27" s="221">
        <v>1.60975951383</v>
      </c>
      <c r="AU27" s="211">
        <v>2.1106012937472496</v>
      </c>
      <c r="AV27" s="211">
        <v>2.1007397198380997</v>
      </c>
      <c r="AW27" s="211">
        <v>2.5627334098197996</v>
      </c>
      <c r="AX27" s="211">
        <v>2.5627334098197996</v>
      </c>
      <c r="AY27" s="447" t="s">
        <v>636</v>
      </c>
      <c r="AZ27" s="223" t="s">
        <v>636</v>
      </c>
      <c r="BA27" s="437">
        <v>5</v>
      </c>
      <c r="BB27" s="447" t="s">
        <v>510</v>
      </c>
      <c r="BC27" s="223" t="s">
        <v>510</v>
      </c>
      <c r="BD27" s="211">
        <v>3.0589711774300001E-2</v>
      </c>
      <c r="BE27" s="211">
        <v>3.0589711774300001E-2</v>
      </c>
      <c r="BF27" s="211">
        <v>112.72192218435468</v>
      </c>
      <c r="BG27" s="211">
        <v>112.43936643110548</v>
      </c>
      <c r="BH27" s="221">
        <v>17.871773834029405</v>
      </c>
      <c r="BI27" s="221">
        <v>17.871773834029405</v>
      </c>
      <c r="BJ27" s="211"/>
      <c r="BK27" s="211"/>
      <c r="BL27" s="447" t="s">
        <v>636</v>
      </c>
      <c r="BM27" s="223" t="s">
        <v>636</v>
      </c>
      <c r="BN27" s="437">
        <v>5</v>
      </c>
      <c r="BO27" s="447" t="s">
        <v>510</v>
      </c>
      <c r="BP27" s="223" t="s">
        <v>510</v>
      </c>
      <c r="BQ27" s="211"/>
      <c r="BR27" s="211">
        <v>8.3898498293400007E-5</v>
      </c>
      <c r="BS27" s="211">
        <v>6056.7017058474294</v>
      </c>
      <c r="BT27" s="211">
        <v>5595.4504187181128</v>
      </c>
      <c r="BU27" s="222">
        <v>690.83450954486761</v>
      </c>
      <c r="BV27" s="222">
        <v>627.40366914436947</v>
      </c>
      <c r="BW27" s="211">
        <v>174.12122221985544</v>
      </c>
      <c r="BX27" s="211">
        <v>171.83444436513082</v>
      </c>
      <c r="BY27" s="447" t="s">
        <v>636</v>
      </c>
      <c r="BZ27" s="223" t="s">
        <v>636</v>
      </c>
      <c r="CA27" s="437">
        <v>5</v>
      </c>
      <c r="CB27" s="447" t="s">
        <v>510</v>
      </c>
      <c r="CC27" s="223" t="s">
        <v>510</v>
      </c>
      <c r="CD27" s="211"/>
      <c r="CE27" s="211"/>
      <c r="CF27" s="221">
        <v>375.27998415731616</v>
      </c>
      <c r="CG27" s="221">
        <v>309.67641476705836</v>
      </c>
      <c r="CH27" s="211">
        <v>4150.5782752449186</v>
      </c>
      <c r="CI27" s="211">
        <v>4411.7468194650955</v>
      </c>
      <c r="CJ27" s="211">
        <v>145.19173387648448</v>
      </c>
      <c r="CK27" s="211">
        <v>109.51824131111833</v>
      </c>
      <c r="CL27" s="447" t="s">
        <v>636</v>
      </c>
      <c r="CM27" s="223" t="s">
        <v>636</v>
      </c>
      <c r="CN27" s="437">
        <v>5</v>
      </c>
      <c r="CO27" s="447" t="s">
        <v>510</v>
      </c>
      <c r="CP27" s="223" t="s">
        <v>510</v>
      </c>
      <c r="CQ27" s="211"/>
      <c r="CR27" s="211"/>
      <c r="CS27" s="211"/>
      <c r="CT27" s="211"/>
      <c r="CU27" s="211"/>
      <c r="CV27" s="211"/>
      <c r="CW27" s="211"/>
      <c r="CX27" s="211"/>
      <c r="CY27" s="447" t="s">
        <v>636</v>
      </c>
      <c r="CZ27" s="223" t="s">
        <v>636</v>
      </c>
      <c r="DA27" s="437">
        <v>5</v>
      </c>
      <c r="DB27" s="447" t="s">
        <v>510</v>
      </c>
      <c r="DC27" s="223" t="s">
        <v>510</v>
      </c>
      <c r="DD27" s="211">
        <v>6.2308749735325994</v>
      </c>
      <c r="DE27" s="211">
        <v>5.7020231607199996</v>
      </c>
      <c r="DF27" s="211"/>
      <c r="DG27" s="211"/>
      <c r="DH27" s="211"/>
      <c r="DI27" s="211"/>
      <c r="DJ27" s="208">
        <f>D27+F27+H27+J27+Q27+S27+U27+AD27+AH27+AJ27+AQ27+AU27+BD27+BF27+BH27+BJ27+BS27+BU27+BW27+CD27+CH27+CJ27+CQ27+CW27+DD27+DF27+DH27+W27+AF27+AS27+AW27+BQ27+CF27+CS27+CU27</f>
        <v>35813.87532698056</v>
      </c>
      <c r="DK27" s="208">
        <f>E27+G27+I27+K27+R27+T27+V27+AE27+AI27+AK27+AR27+AV27+BE27+BG27+BI27+BK27+BT27+BV27+BX27+CE27+CI27+CK27+CR27+CX27+DE27+DG27+DI27+X27+AG27+AT27+AX27+BR27+CG27+CT27+CV27</f>
        <v>35485.599228102634</v>
      </c>
      <c r="DL27" s="447" t="s">
        <v>636</v>
      </c>
      <c r="DM27" s="223" t="s">
        <v>636</v>
      </c>
    </row>
    <row r="28" spans="1:117" s="199" customFormat="1" x14ac:dyDescent="0.25">
      <c r="A28" s="437"/>
      <c r="B28" s="447"/>
      <c r="C28" s="226" t="s">
        <v>509</v>
      </c>
      <c r="D28" s="227">
        <f>SUM(D27)</f>
        <v>129.69906747845963</v>
      </c>
      <c r="E28" s="227">
        <f t="shared" ref="E28:K28" si="36">SUM(E27)</f>
        <v>128.97255622251478</v>
      </c>
      <c r="F28" s="227">
        <f t="shared" si="36"/>
        <v>5935.6442568608099</v>
      </c>
      <c r="G28" s="227">
        <f t="shared" si="36"/>
        <v>5782.7619144133641</v>
      </c>
      <c r="H28" s="227">
        <f t="shared" si="36"/>
        <v>2675.2523799645769</v>
      </c>
      <c r="I28" s="227">
        <f t="shared" si="36"/>
        <v>3043.4943060617943</v>
      </c>
      <c r="J28" s="227">
        <f t="shared" si="36"/>
        <v>17.795212448455047</v>
      </c>
      <c r="K28" s="227">
        <f t="shared" si="36"/>
        <v>21.282400779333429</v>
      </c>
      <c r="L28" s="447"/>
      <c r="M28" s="226" t="s">
        <v>637</v>
      </c>
      <c r="N28" s="437"/>
      <c r="O28" s="447"/>
      <c r="P28" s="226" t="s">
        <v>509</v>
      </c>
      <c r="Q28" s="227">
        <f>SUM(Q27)</f>
        <v>0</v>
      </c>
      <c r="R28" s="227">
        <f>SUM(R27)</f>
        <v>0</v>
      </c>
      <c r="S28" s="227">
        <f t="shared" ref="S28:X28" si="37">SUM(S27)</f>
        <v>9.4779844242169994E-2</v>
      </c>
      <c r="T28" s="227">
        <f t="shared" si="37"/>
        <v>9.4779844242169994E-2</v>
      </c>
      <c r="U28" s="227">
        <f t="shared" si="37"/>
        <v>17.201924841336961</v>
      </c>
      <c r="V28" s="227">
        <f t="shared" si="37"/>
        <v>19.589288738857963</v>
      </c>
      <c r="W28" s="227">
        <f t="shared" si="37"/>
        <v>856.09114388400815</v>
      </c>
      <c r="X28" s="227">
        <f t="shared" si="37"/>
        <v>782.01228376421182</v>
      </c>
      <c r="Y28" s="447"/>
      <c r="Z28" s="226" t="s">
        <v>637</v>
      </c>
      <c r="AA28" s="437"/>
      <c r="AB28" s="447"/>
      <c r="AC28" s="226" t="s">
        <v>509</v>
      </c>
      <c r="AD28" s="227">
        <f>SUM(AD27)</f>
        <v>9035.1603881116571</v>
      </c>
      <c r="AE28" s="227">
        <f>SUM(AE27)</f>
        <v>8550.935917052273</v>
      </c>
      <c r="AF28" s="227">
        <f>SUM(AF27)</f>
        <v>4531.8018687274271</v>
      </c>
      <c r="AG28" s="227">
        <f>SUM(AG27)</f>
        <v>4910.0883136388438</v>
      </c>
      <c r="AH28" s="227">
        <f t="shared" ref="AH28:AK28" si="38">SUM(AH27)</f>
        <v>0</v>
      </c>
      <c r="AI28" s="227">
        <f t="shared" si="38"/>
        <v>0</v>
      </c>
      <c r="AJ28" s="227">
        <f t="shared" si="38"/>
        <v>680.61280908930564</v>
      </c>
      <c r="AK28" s="227">
        <f t="shared" si="38"/>
        <v>679.95888493409871</v>
      </c>
      <c r="AL28" s="447"/>
      <c r="AM28" s="226" t="s">
        <v>637</v>
      </c>
      <c r="AN28" s="437"/>
      <c r="AO28" s="447"/>
      <c r="AP28" s="226" t="s">
        <v>509</v>
      </c>
      <c r="AQ28" s="227">
        <f t="shared" ref="AQ28:AX28" si="39">SUM(AQ27)</f>
        <v>198.39061574192414</v>
      </c>
      <c r="AR28" s="227">
        <f t="shared" si="39"/>
        <v>198.46150520260295</v>
      </c>
      <c r="AS28" s="227">
        <f t="shared" si="39"/>
        <v>1.8949536902270001</v>
      </c>
      <c r="AT28" s="227">
        <f t="shared" si="39"/>
        <v>1.60975951383</v>
      </c>
      <c r="AU28" s="227">
        <f t="shared" si="39"/>
        <v>2.1106012937472496</v>
      </c>
      <c r="AV28" s="227">
        <f t="shared" si="39"/>
        <v>2.1007397198380997</v>
      </c>
      <c r="AW28" s="227">
        <f t="shared" si="39"/>
        <v>2.5627334098197996</v>
      </c>
      <c r="AX28" s="227">
        <f t="shared" si="39"/>
        <v>2.5627334098197996</v>
      </c>
      <c r="AY28" s="447"/>
      <c r="AZ28" s="226" t="s">
        <v>637</v>
      </c>
      <c r="BA28" s="437"/>
      <c r="BB28" s="447"/>
      <c r="BC28" s="226" t="s">
        <v>509</v>
      </c>
      <c r="BD28" s="227">
        <f t="shared" ref="BD28:BI28" si="40">SUM(BD27)</f>
        <v>3.0589711774300001E-2</v>
      </c>
      <c r="BE28" s="227">
        <f t="shared" si="40"/>
        <v>3.0589711774300001E-2</v>
      </c>
      <c r="BF28" s="227">
        <f t="shared" si="40"/>
        <v>112.72192218435468</v>
      </c>
      <c r="BG28" s="227">
        <f t="shared" si="40"/>
        <v>112.43936643110548</v>
      </c>
      <c r="BH28" s="227">
        <f t="shared" si="40"/>
        <v>17.871773834029405</v>
      </c>
      <c r="BI28" s="227">
        <f t="shared" si="40"/>
        <v>17.871773834029405</v>
      </c>
      <c r="BJ28" s="227">
        <f>SUM(BJ27)</f>
        <v>0</v>
      </c>
      <c r="BK28" s="227">
        <f>SUM(BK27)</f>
        <v>0</v>
      </c>
      <c r="BL28" s="447"/>
      <c r="BM28" s="226" t="s">
        <v>637</v>
      </c>
      <c r="BN28" s="437"/>
      <c r="BO28" s="447"/>
      <c r="BP28" s="226" t="s">
        <v>509</v>
      </c>
      <c r="BQ28" s="227">
        <f t="shared" ref="BQ28:BV28" si="41">SUM(BQ27)</f>
        <v>0</v>
      </c>
      <c r="BR28" s="227">
        <f t="shared" si="41"/>
        <v>8.3898498293400007E-5</v>
      </c>
      <c r="BS28" s="227">
        <f t="shared" si="41"/>
        <v>6056.7017058474294</v>
      </c>
      <c r="BT28" s="227">
        <f t="shared" si="41"/>
        <v>5595.4504187181128</v>
      </c>
      <c r="BU28" s="227">
        <f t="shared" si="41"/>
        <v>690.83450954486761</v>
      </c>
      <c r="BV28" s="227">
        <f t="shared" si="41"/>
        <v>627.40366914436947</v>
      </c>
      <c r="BW28" s="227">
        <f>SUM(BW27)</f>
        <v>174.12122221985544</v>
      </c>
      <c r="BX28" s="227">
        <f>SUM(BX27)</f>
        <v>171.83444436513082</v>
      </c>
      <c r="BY28" s="447"/>
      <c r="BZ28" s="226" t="s">
        <v>637</v>
      </c>
      <c r="CA28" s="437"/>
      <c r="CB28" s="447"/>
      <c r="CC28" s="226" t="s">
        <v>509</v>
      </c>
      <c r="CD28" s="227">
        <f>SUM(CD27)</f>
        <v>0</v>
      </c>
      <c r="CE28" s="227">
        <f>SUM(CE27)</f>
        <v>0</v>
      </c>
      <c r="CF28" s="227">
        <f t="shared" ref="CF28:CT28" si="42">SUM(CF27)</f>
        <v>375.27998415731616</v>
      </c>
      <c r="CG28" s="227">
        <f t="shared" si="42"/>
        <v>309.67641476705836</v>
      </c>
      <c r="CH28" s="227">
        <f t="shared" si="42"/>
        <v>4150.5782752449186</v>
      </c>
      <c r="CI28" s="227">
        <f t="shared" si="42"/>
        <v>4411.7468194650955</v>
      </c>
      <c r="CJ28" s="227">
        <f>SUM(CJ27)</f>
        <v>145.19173387648448</v>
      </c>
      <c r="CK28" s="227">
        <f>SUM(CK27)</f>
        <v>109.51824131111833</v>
      </c>
      <c r="CL28" s="447"/>
      <c r="CM28" s="226" t="s">
        <v>637</v>
      </c>
      <c r="CN28" s="437"/>
      <c r="CO28" s="447"/>
      <c r="CP28" s="226" t="s">
        <v>509</v>
      </c>
      <c r="CQ28" s="227">
        <f t="shared" si="42"/>
        <v>0</v>
      </c>
      <c r="CR28" s="227">
        <f t="shared" si="42"/>
        <v>0</v>
      </c>
      <c r="CS28" s="227">
        <f t="shared" si="42"/>
        <v>0</v>
      </c>
      <c r="CT28" s="227">
        <f t="shared" si="42"/>
        <v>0</v>
      </c>
      <c r="CU28" s="227">
        <f t="shared" ref="CU28:DK28" si="43">SUM(CU27)</f>
        <v>0</v>
      </c>
      <c r="CV28" s="227">
        <f t="shared" si="43"/>
        <v>0</v>
      </c>
      <c r="CW28" s="227">
        <f>SUM(CW27)</f>
        <v>0</v>
      </c>
      <c r="CX28" s="227">
        <f>SUM(CX27)</f>
        <v>0</v>
      </c>
      <c r="CY28" s="447"/>
      <c r="CZ28" s="226" t="s">
        <v>637</v>
      </c>
      <c r="DA28" s="437"/>
      <c r="DB28" s="447"/>
      <c r="DC28" s="226" t="s">
        <v>509</v>
      </c>
      <c r="DD28" s="227">
        <f t="shared" si="43"/>
        <v>6.2308749735325994</v>
      </c>
      <c r="DE28" s="227">
        <f t="shared" si="43"/>
        <v>5.7020231607199996</v>
      </c>
      <c r="DF28" s="227">
        <f t="shared" si="43"/>
        <v>0</v>
      </c>
      <c r="DG28" s="227">
        <f t="shared" si="43"/>
        <v>0</v>
      </c>
      <c r="DH28" s="227">
        <f t="shared" si="43"/>
        <v>0</v>
      </c>
      <c r="DI28" s="227">
        <f t="shared" si="43"/>
        <v>0</v>
      </c>
      <c r="DJ28" s="227">
        <f t="shared" si="43"/>
        <v>35813.87532698056</v>
      </c>
      <c r="DK28" s="227">
        <f t="shared" si="43"/>
        <v>35485.599228102634</v>
      </c>
      <c r="DL28" s="447"/>
      <c r="DM28" s="226" t="s">
        <v>637</v>
      </c>
    </row>
    <row r="29" spans="1:117" s="199" customFormat="1" x14ac:dyDescent="0.25">
      <c r="A29" s="437">
        <v>6</v>
      </c>
      <c r="B29" s="447" t="s">
        <v>508</v>
      </c>
      <c r="C29" s="223" t="s">
        <v>508</v>
      </c>
      <c r="D29" s="221"/>
      <c r="E29" s="221"/>
      <c r="F29" s="211">
        <v>8706.2918929232092</v>
      </c>
      <c r="G29" s="211">
        <v>8547.5199993936112</v>
      </c>
      <c r="H29" s="222"/>
      <c r="I29" s="222"/>
      <c r="J29" s="211"/>
      <c r="K29" s="211"/>
      <c r="L29" s="447" t="s">
        <v>638</v>
      </c>
      <c r="M29" s="223" t="s">
        <v>638</v>
      </c>
      <c r="N29" s="437">
        <v>6</v>
      </c>
      <c r="O29" s="447" t="s">
        <v>508</v>
      </c>
      <c r="P29" s="223" t="s">
        <v>508</v>
      </c>
      <c r="Q29" s="211"/>
      <c r="R29" s="211"/>
      <c r="S29" s="211"/>
      <c r="T29" s="211"/>
      <c r="U29" s="221"/>
      <c r="V29" s="221"/>
      <c r="W29" s="211"/>
      <c r="X29" s="211"/>
      <c r="Y29" s="447" t="s">
        <v>638</v>
      </c>
      <c r="Z29" s="223" t="s">
        <v>638</v>
      </c>
      <c r="AA29" s="437">
        <v>6</v>
      </c>
      <c r="AB29" s="447" t="s">
        <v>508</v>
      </c>
      <c r="AC29" s="223" t="s">
        <v>508</v>
      </c>
      <c r="AD29" s="211">
        <v>10760.105457542304</v>
      </c>
      <c r="AE29" s="211">
        <v>8316.2175042827039</v>
      </c>
      <c r="AF29" s="211">
        <v>55765.582443745923</v>
      </c>
      <c r="AG29" s="211">
        <v>41160.074387999281</v>
      </c>
      <c r="AH29" s="221"/>
      <c r="AI29" s="221"/>
      <c r="AJ29" s="221"/>
      <c r="AK29" s="221"/>
      <c r="AL29" s="447" t="s">
        <v>638</v>
      </c>
      <c r="AM29" s="223" t="s">
        <v>638</v>
      </c>
      <c r="AN29" s="437">
        <v>6</v>
      </c>
      <c r="AO29" s="447" t="s">
        <v>508</v>
      </c>
      <c r="AP29" s="223" t="s">
        <v>508</v>
      </c>
      <c r="AQ29" s="221"/>
      <c r="AR29" s="221"/>
      <c r="AS29" s="221"/>
      <c r="AT29" s="221"/>
      <c r="AU29" s="211"/>
      <c r="AV29" s="211"/>
      <c r="AW29" s="211"/>
      <c r="AX29" s="211"/>
      <c r="AY29" s="447" t="s">
        <v>638</v>
      </c>
      <c r="AZ29" s="223" t="s">
        <v>638</v>
      </c>
      <c r="BA29" s="437">
        <v>6</v>
      </c>
      <c r="BB29" s="447" t="s">
        <v>508</v>
      </c>
      <c r="BC29" s="223" t="s">
        <v>508</v>
      </c>
      <c r="BD29" s="211"/>
      <c r="BE29" s="211"/>
      <c r="BF29" s="211"/>
      <c r="BG29" s="211"/>
      <c r="BH29" s="221"/>
      <c r="BI29" s="221"/>
      <c r="BJ29" s="211"/>
      <c r="BK29" s="211"/>
      <c r="BL29" s="442" t="s">
        <v>638</v>
      </c>
      <c r="BM29" s="223" t="s">
        <v>638</v>
      </c>
      <c r="BN29" s="437">
        <v>6</v>
      </c>
      <c r="BO29" s="447" t="s">
        <v>508</v>
      </c>
      <c r="BP29" s="223" t="s">
        <v>508</v>
      </c>
      <c r="BQ29" s="211"/>
      <c r="BR29" s="211"/>
      <c r="BS29" s="211"/>
      <c r="BT29" s="211"/>
      <c r="BU29" s="222">
        <v>1809.6842878791995</v>
      </c>
      <c r="BV29" s="222">
        <v>2058.8910389152502</v>
      </c>
      <c r="BW29" s="211"/>
      <c r="BX29" s="211"/>
      <c r="BY29" s="447" t="s">
        <v>638</v>
      </c>
      <c r="BZ29" s="223" t="s">
        <v>638</v>
      </c>
      <c r="CA29" s="437">
        <v>6</v>
      </c>
      <c r="CB29" s="447" t="s">
        <v>508</v>
      </c>
      <c r="CC29" s="223" t="s">
        <v>508</v>
      </c>
      <c r="CD29" s="211"/>
      <c r="CE29" s="211"/>
      <c r="CF29" s="221"/>
      <c r="CG29" s="221"/>
      <c r="CH29" s="211">
        <v>7066.261738220348</v>
      </c>
      <c r="CI29" s="211">
        <v>3870.905388444648</v>
      </c>
      <c r="CJ29" s="211"/>
      <c r="CK29" s="211"/>
      <c r="CL29" s="447" t="s">
        <v>638</v>
      </c>
      <c r="CM29" s="223" t="s">
        <v>638</v>
      </c>
      <c r="CN29" s="437">
        <v>6</v>
      </c>
      <c r="CO29" s="447" t="s">
        <v>508</v>
      </c>
      <c r="CP29" s="223" t="s">
        <v>508</v>
      </c>
      <c r="CQ29" s="211"/>
      <c r="CR29" s="211"/>
      <c r="CS29" s="211"/>
      <c r="CT29" s="211"/>
      <c r="CU29" s="211"/>
      <c r="CV29" s="211"/>
      <c r="CW29" s="211"/>
      <c r="CX29" s="211"/>
      <c r="CY29" s="447" t="s">
        <v>638</v>
      </c>
      <c r="CZ29" s="223" t="s">
        <v>638</v>
      </c>
      <c r="DA29" s="437">
        <v>6</v>
      </c>
      <c r="DB29" s="447" t="s">
        <v>508</v>
      </c>
      <c r="DC29" s="223" t="s">
        <v>508</v>
      </c>
      <c r="DD29" s="211"/>
      <c r="DE29" s="211"/>
      <c r="DF29" s="211"/>
      <c r="DG29" s="211"/>
      <c r="DH29" s="211"/>
      <c r="DI29" s="211"/>
      <c r="DJ29" s="208">
        <f>D29+F29+H29+J29+Q29+S29+U29+AD29+AH29+AJ29+AQ29+AU29+BD29+BF29+BH29+BJ29+BS29+BU29+BW29+CD29+CH29+CJ29+CQ29+CW29+DD29+DF29+DH29+W29+AF29+AS29+AW29+BQ29+CF29+CS29+CU29</f>
        <v>84107.925820310978</v>
      </c>
      <c r="DK29" s="208">
        <f>E29+G29+I29+K29+R29+T29+V29+AE29+AI29+AK29+AR29+AV29+BE29+BG29+BI29+BK29+BT29+BV29+BX29+CE29+CI29+CK29+CR29+CX29+DE29+DG29+DI29+X29+AG29+AT29+AX29+BR29+CG29+CT29+CV29</f>
        <v>63953.608319035498</v>
      </c>
      <c r="DL29" s="447" t="s">
        <v>638</v>
      </c>
      <c r="DM29" s="223" t="s">
        <v>638</v>
      </c>
    </row>
    <row r="30" spans="1:117" s="199" customFormat="1" x14ac:dyDescent="0.25">
      <c r="A30" s="437"/>
      <c r="B30" s="447"/>
      <c r="C30" s="226" t="s">
        <v>507</v>
      </c>
      <c r="D30" s="227">
        <f>SUM(D29)</f>
        <v>0</v>
      </c>
      <c r="E30" s="227">
        <f t="shared" ref="E30:K30" si="44">SUM(E29)</f>
        <v>0</v>
      </c>
      <c r="F30" s="227">
        <f t="shared" si="44"/>
        <v>8706.2918929232092</v>
      </c>
      <c r="G30" s="227">
        <f t="shared" si="44"/>
        <v>8547.5199993936112</v>
      </c>
      <c r="H30" s="227">
        <f t="shared" si="44"/>
        <v>0</v>
      </c>
      <c r="I30" s="227">
        <f t="shared" si="44"/>
        <v>0</v>
      </c>
      <c r="J30" s="227">
        <f t="shared" si="44"/>
        <v>0</v>
      </c>
      <c r="K30" s="227">
        <f t="shared" si="44"/>
        <v>0</v>
      </c>
      <c r="L30" s="447"/>
      <c r="M30" s="226" t="s">
        <v>639</v>
      </c>
      <c r="N30" s="437"/>
      <c r="O30" s="447"/>
      <c r="P30" s="226" t="s">
        <v>507</v>
      </c>
      <c r="Q30" s="227">
        <f>SUM(Q29)</f>
        <v>0</v>
      </c>
      <c r="R30" s="227">
        <f>SUM(R29)</f>
        <v>0</v>
      </c>
      <c r="S30" s="227">
        <f t="shared" ref="S30:X30" si="45">SUM(S29)</f>
        <v>0</v>
      </c>
      <c r="T30" s="227">
        <f t="shared" si="45"/>
        <v>0</v>
      </c>
      <c r="U30" s="227">
        <f t="shared" si="45"/>
        <v>0</v>
      </c>
      <c r="V30" s="227">
        <f t="shared" si="45"/>
        <v>0</v>
      </c>
      <c r="W30" s="227">
        <f t="shared" si="45"/>
        <v>0</v>
      </c>
      <c r="X30" s="227">
        <f t="shared" si="45"/>
        <v>0</v>
      </c>
      <c r="Y30" s="447"/>
      <c r="Z30" s="226" t="s">
        <v>639</v>
      </c>
      <c r="AA30" s="437"/>
      <c r="AB30" s="447"/>
      <c r="AC30" s="226" t="s">
        <v>507</v>
      </c>
      <c r="AD30" s="227">
        <f>SUM(AD29)</f>
        <v>10760.105457542304</v>
      </c>
      <c r="AE30" s="227">
        <f>SUM(AE29)</f>
        <v>8316.2175042827039</v>
      </c>
      <c r="AF30" s="227">
        <f>SUM(AF29)</f>
        <v>55765.582443745923</v>
      </c>
      <c r="AG30" s="227">
        <f>SUM(AG29)</f>
        <v>41160.074387999281</v>
      </c>
      <c r="AH30" s="227">
        <f t="shared" ref="AH30:AK30" si="46">SUM(AH29)</f>
        <v>0</v>
      </c>
      <c r="AI30" s="227">
        <f t="shared" si="46"/>
        <v>0</v>
      </c>
      <c r="AJ30" s="227">
        <f t="shared" si="46"/>
        <v>0</v>
      </c>
      <c r="AK30" s="227">
        <f t="shared" si="46"/>
        <v>0</v>
      </c>
      <c r="AL30" s="447"/>
      <c r="AM30" s="226" t="s">
        <v>639</v>
      </c>
      <c r="AN30" s="437"/>
      <c r="AO30" s="447"/>
      <c r="AP30" s="226" t="s">
        <v>507</v>
      </c>
      <c r="AQ30" s="227">
        <f t="shared" ref="AQ30:AX30" si="47">SUM(AQ29)</f>
        <v>0</v>
      </c>
      <c r="AR30" s="227">
        <f t="shared" si="47"/>
        <v>0</v>
      </c>
      <c r="AS30" s="227">
        <f t="shared" si="47"/>
        <v>0</v>
      </c>
      <c r="AT30" s="227">
        <f t="shared" si="47"/>
        <v>0</v>
      </c>
      <c r="AU30" s="227">
        <f t="shared" si="47"/>
        <v>0</v>
      </c>
      <c r="AV30" s="227">
        <f t="shared" si="47"/>
        <v>0</v>
      </c>
      <c r="AW30" s="227">
        <f t="shared" si="47"/>
        <v>0</v>
      </c>
      <c r="AX30" s="227">
        <f t="shared" si="47"/>
        <v>0</v>
      </c>
      <c r="AY30" s="447"/>
      <c r="AZ30" s="226" t="s">
        <v>639</v>
      </c>
      <c r="BA30" s="437"/>
      <c r="BB30" s="447"/>
      <c r="BC30" s="226" t="s">
        <v>507</v>
      </c>
      <c r="BD30" s="227">
        <f t="shared" ref="BD30:BI30" si="48">SUM(BD29)</f>
        <v>0</v>
      </c>
      <c r="BE30" s="227">
        <f t="shared" si="48"/>
        <v>0</v>
      </c>
      <c r="BF30" s="227">
        <f t="shared" si="48"/>
        <v>0</v>
      </c>
      <c r="BG30" s="227">
        <f t="shared" si="48"/>
        <v>0</v>
      </c>
      <c r="BH30" s="227">
        <f t="shared" si="48"/>
        <v>0</v>
      </c>
      <c r="BI30" s="227">
        <f t="shared" si="48"/>
        <v>0</v>
      </c>
      <c r="BJ30" s="227">
        <f>SUM(BJ29)</f>
        <v>0</v>
      </c>
      <c r="BK30" s="227">
        <f>SUM(BK29)</f>
        <v>0</v>
      </c>
      <c r="BL30" s="444"/>
      <c r="BM30" s="226" t="s">
        <v>639</v>
      </c>
      <c r="BN30" s="437"/>
      <c r="BO30" s="447"/>
      <c r="BP30" s="226" t="s">
        <v>507</v>
      </c>
      <c r="BQ30" s="227">
        <f t="shared" ref="BQ30:BV30" si="49">SUM(BQ29)</f>
        <v>0</v>
      </c>
      <c r="BR30" s="227">
        <f t="shared" si="49"/>
        <v>0</v>
      </c>
      <c r="BS30" s="227">
        <f t="shared" si="49"/>
        <v>0</v>
      </c>
      <c r="BT30" s="227">
        <f t="shared" si="49"/>
        <v>0</v>
      </c>
      <c r="BU30" s="227">
        <f t="shared" si="49"/>
        <v>1809.6842878791995</v>
      </c>
      <c r="BV30" s="227">
        <f t="shared" si="49"/>
        <v>2058.8910389152502</v>
      </c>
      <c r="BW30" s="227">
        <f>SUM(BW29)</f>
        <v>0</v>
      </c>
      <c r="BX30" s="227">
        <f>SUM(BX29)</f>
        <v>0</v>
      </c>
      <c r="BY30" s="447"/>
      <c r="BZ30" s="226" t="s">
        <v>639</v>
      </c>
      <c r="CA30" s="437"/>
      <c r="CB30" s="447"/>
      <c r="CC30" s="226" t="s">
        <v>507</v>
      </c>
      <c r="CD30" s="227">
        <f>SUM(CD29)</f>
        <v>0</v>
      </c>
      <c r="CE30" s="227">
        <f>SUM(CE29)</f>
        <v>0</v>
      </c>
      <c r="CF30" s="227">
        <f t="shared" ref="CF30:CT30" si="50">SUM(CF29)</f>
        <v>0</v>
      </c>
      <c r="CG30" s="227">
        <f t="shared" si="50"/>
        <v>0</v>
      </c>
      <c r="CH30" s="227">
        <f t="shared" si="50"/>
        <v>7066.261738220348</v>
      </c>
      <c r="CI30" s="227">
        <f t="shared" si="50"/>
        <v>3870.905388444648</v>
      </c>
      <c r="CJ30" s="227">
        <f>SUM(CJ29)</f>
        <v>0</v>
      </c>
      <c r="CK30" s="227">
        <f>SUM(CK29)</f>
        <v>0</v>
      </c>
      <c r="CL30" s="447"/>
      <c r="CM30" s="226" t="s">
        <v>639</v>
      </c>
      <c r="CN30" s="437"/>
      <c r="CO30" s="447"/>
      <c r="CP30" s="226" t="s">
        <v>507</v>
      </c>
      <c r="CQ30" s="227">
        <f t="shared" si="50"/>
        <v>0</v>
      </c>
      <c r="CR30" s="227">
        <f t="shared" si="50"/>
        <v>0</v>
      </c>
      <c r="CS30" s="227">
        <f t="shared" si="50"/>
        <v>0</v>
      </c>
      <c r="CT30" s="227">
        <f t="shared" si="50"/>
        <v>0</v>
      </c>
      <c r="CU30" s="227">
        <f t="shared" ref="CU30:DK30" si="51">SUM(CU29)</f>
        <v>0</v>
      </c>
      <c r="CV30" s="227">
        <f t="shared" si="51"/>
        <v>0</v>
      </c>
      <c r="CW30" s="227">
        <f>SUM(CW29)</f>
        <v>0</v>
      </c>
      <c r="CX30" s="227">
        <f>SUM(CX29)</f>
        <v>0</v>
      </c>
      <c r="CY30" s="447"/>
      <c r="CZ30" s="226" t="s">
        <v>639</v>
      </c>
      <c r="DA30" s="437"/>
      <c r="DB30" s="447"/>
      <c r="DC30" s="226" t="s">
        <v>507</v>
      </c>
      <c r="DD30" s="227">
        <f t="shared" si="51"/>
        <v>0</v>
      </c>
      <c r="DE30" s="227">
        <f t="shared" si="51"/>
        <v>0</v>
      </c>
      <c r="DF30" s="227">
        <f t="shared" si="51"/>
        <v>0</v>
      </c>
      <c r="DG30" s="227">
        <f t="shared" si="51"/>
        <v>0</v>
      </c>
      <c r="DH30" s="227">
        <f t="shared" si="51"/>
        <v>0</v>
      </c>
      <c r="DI30" s="227">
        <f t="shared" si="51"/>
        <v>0</v>
      </c>
      <c r="DJ30" s="227">
        <f t="shared" si="51"/>
        <v>84107.925820310978</v>
      </c>
      <c r="DK30" s="227">
        <f t="shared" si="51"/>
        <v>63953.608319035498</v>
      </c>
      <c r="DL30" s="447"/>
      <c r="DM30" s="226" t="s">
        <v>639</v>
      </c>
    </row>
    <row r="31" spans="1:117" s="199" customFormat="1" x14ac:dyDescent="0.25">
      <c r="A31" s="439">
        <v>7</v>
      </c>
      <c r="B31" s="448" t="s">
        <v>537</v>
      </c>
      <c r="C31" s="223" t="s">
        <v>506</v>
      </c>
      <c r="D31" s="221">
        <v>237.35762433323282</v>
      </c>
      <c r="E31" s="221">
        <v>468.78003456450159</v>
      </c>
      <c r="F31" s="211">
        <v>4.1571910076978007</v>
      </c>
      <c r="G31" s="211">
        <v>4.1571910076978007</v>
      </c>
      <c r="H31" s="222">
        <v>1805.0282876227529</v>
      </c>
      <c r="I31" s="222">
        <v>1495.1262138000816</v>
      </c>
      <c r="J31" s="211">
        <v>2021.4371274130488</v>
      </c>
      <c r="K31" s="211">
        <v>1839.6627574318363</v>
      </c>
      <c r="L31" s="448" t="s">
        <v>640</v>
      </c>
      <c r="M31" s="223" t="s">
        <v>641</v>
      </c>
      <c r="N31" s="439">
        <v>7</v>
      </c>
      <c r="O31" s="448" t="s">
        <v>537</v>
      </c>
      <c r="P31" s="223" t="s">
        <v>506</v>
      </c>
      <c r="Q31" s="211">
        <v>4.6194357522899999E-2</v>
      </c>
      <c r="R31" s="211">
        <v>0.4994900710797</v>
      </c>
      <c r="S31" s="211">
        <v>55.181773696020166</v>
      </c>
      <c r="T31" s="211">
        <v>54.574482927364166</v>
      </c>
      <c r="U31" s="221">
        <v>990.65130609660639</v>
      </c>
      <c r="V31" s="221">
        <v>992.68185447211476</v>
      </c>
      <c r="W31" s="211">
        <v>43.426569251809759</v>
      </c>
      <c r="X31" s="211">
        <v>48.970932145548481</v>
      </c>
      <c r="Y31" s="448" t="s">
        <v>640</v>
      </c>
      <c r="Z31" s="223" t="s">
        <v>641</v>
      </c>
      <c r="AA31" s="439">
        <v>7</v>
      </c>
      <c r="AB31" s="448" t="s">
        <v>537</v>
      </c>
      <c r="AC31" s="223" t="s">
        <v>506</v>
      </c>
      <c r="AD31" s="211">
        <v>7.6612596439696006</v>
      </c>
      <c r="AE31" s="211">
        <v>3.4604940697655002</v>
      </c>
      <c r="AF31" s="211">
        <v>708.80802562452936</v>
      </c>
      <c r="AG31" s="211">
        <v>710.03729508880565</v>
      </c>
      <c r="AH31" s="221">
        <v>12.984877244596973</v>
      </c>
      <c r="AI31" s="221">
        <v>12.984877244596973</v>
      </c>
      <c r="AJ31" s="221">
        <v>27.417776731766569</v>
      </c>
      <c r="AK31" s="221">
        <v>26.888296457397768</v>
      </c>
      <c r="AL31" s="448" t="s">
        <v>640</v>
      </c>
      <c r="AM31" s="223" t="s">
        <v>641</v>
      </c>
      <c r="AN31" s="439">
        <v>7</v>
      </c>
      <c r="AO31" s="448" t="s">
        <v>537</v>
      </c>
      <c r="AP31" s="223" t="s">
        <v>506</v>
      </c>
      <c r="AQ31" s="221">
        <v>254.42837623023576</v>
      </c>
      <c r="AR31" s="221">
        <v>264.28425280502518</v>
      </c>
      <c r="AS31" s="221"/>
      <c r="AT31" s="221"/>
      <c r="AU31" s="211">
        <v>2.4403893482279999</v>
      </c>
      <c r="AV31" s="211">
        <v>2.3875775845357996</v>
      </c>
      <c r="AW31" s="211">
        <v>287.35685439339085</v>
      </c>
      <c r="AX31" s="211">
        <v>287.35685439339085</v>
      </c>
      <c r="AY31" s="448" t="s">
        <v>640</v>
      </c>
      <c r="AZ31" s="223" t="s">
        <v>641</v>
      </c>
      <c r="BA31" s="439">
        <v>7</v>
      </c>
      <c r="BB31" s="448" t="s">
        <v>537</v>
      </c>
      <c r="BC31" s="223" t="s">
        <v>506</v>
      </c>
      <c r="BD31" s="211">
        <v>61.501034508156224</v>
      </c>
      <c r="BE31" s="211">
        <v>55.801209743994221</v>
      </c>
      <c r="BF31" s="211">
        <v>3.8972110841699999E-2</v>
      </c>
      <c r="BG31" s="211">
        <v>3.8972110841699999E-2</v>
      </c>
      <c r="BH31" s="221"/>
      <c r="BI31" s="221"/>
      <c r="BJ31" s="211">
        <v>467.99128697265627</v>
      </c>
      <c r="BK31" s="211">
        <v>463.82736411459621</v>
      </c>
      <c r="BL31" s="448" t="s">
        <v>640</v>
      </c>
      <c r="BM31" s="223" t="s">
        <v>641</v>
      </c>
      <c r="BN31" s="439">
        <v>7</v>
      </c>
      <c r="BO31" s="448" t="s">
        <v>537</v>
      </c>
      <c r="BP31" s="223" t="s">
        <v>506</v>
      </c>
      <c r="BQ31" s="211">
        <v>124.96369814039504</v>
      </c>
      <c r="BR31" s="211">
        <v>114.35089874132525</v>
      </c>
      <c r="BS31" s="211">
        <v>203.03057375765869</v>
      </c>
      <c r="BT31" s="211">
        <v>245.03976443937</v>
      </c>
      <c r="BU31" s="222"/>
      <c r="BV31" s="222"/>
      <c r="BW31" s="211">
        <v>43.04455041431283</v>
      </c>
      <c r="BX31" s="211">
        <v>49.051559236079427</v>
      </c>
      <c r="BY31" s="448" t="s">
        <v>640</v>
      </c>
      <c r="BZ31" s="223" t="s">
        <v>641</v>
      </c>
      <c r="CA31" s="439">
        <v>7</v>
      </c>
      <c r="CB31" s="448" t="s">
        <v>537</v>
      </c>
      <c r="CC31" s="223" t="s">
        <v>506</v>
      </c>
      <c r="CD31" s="211">
        <v>7.170913072760432</v>
      </c>
      <c r="CE31" s="211">
        <v>5.519944163551032</v>
      </c>
      <c r="CF31" s="221">
        <v>2756.1960627503895</v>
      </c>
      <c r="CG31" s="221">
        <v>2309.3292189934054</v>
      </c>
      <c r="CH31" s="211">
        <v>5.4886171823700002E-2</v>
      </c>
      <c r="CI31" s="211">
        <v>5.4886171823700002E-2</v>
      </c>
      <c r="CJ31" s="211">
        <v>367.26087393732411</v>
      </c>
      <c r="CK31" s="211">
        <v>365.73642731085062</v>
      </c>
      <c r="CL31" s="448" t="s">
        <v>640</v>
      </c>
      <c r="CM31" s="223" t="s">
        <v>641</v>
      </c>
      <c r="CN31" s="439">
        <v>7</v>
      </c>
      <c r="CO31" s="448" t="s">
        <v>537</v>
      </c>
      <c r="CP31" s="223" t="s">
        <v>506</v>
      </c>
      <c r="CQ31" s="211">
        <v>18.858438719257705</v>
      </c>
      <c r="CR31" s="211">
        <v>18.858438719257705</v>
      </c>
      <c r="CS31" s="211">
        <v>1.8591526121500002E-2</v>
      </c>
      <c r="CT31" s="211">
        <v>1.8591526121500002E-2</v>
      </c>
      <c r="CU31" s="211"/>
      <c r="CV31" s="211"/>
      <c r="CW31" s="211">
        <v>8.2475505189360003</v>
      </c>
      <c r="CX31" s="211">
        <v>8.2475505189360003</v>
      </c>
      <c r="CY31" s="448" t="s">
        <v>640</v>
      </c>
      <c r="CZ31" s="223" t="s">
        <v>641</v>
      </c>
      <c r="DA31" s="439">
        <v>7</v>
      </c>
      <c r="DB31" s="448" t="s">
        <v>537</v>
      </c>
      <c r="DC31" s="223" t="s">
        <v>506</v>
      </c>
      <c r="DD31" s="211">
        <v>4.1013742287648007</v>
      </c>
      <c r="DE31" s="211">
        <v>4.1010673464648004</v>
      </c>
      <c r="DF31" s="211"/>
      <c r="DG31" s="211"/>
      <c r="DH31" s="211">
        <v>3.9132993569280003E-2</v>
      </c>
      <c r="DI31" s="211">
        <v>0.90096033215567994</v>
      </c>
      <c r="DJ31" s="208">
        <f t="shared" ref="DJ31:DK34" si="52">D31+F31+H31+J31+Q31+S31+U31+AD31+AH31+AJ31+AQ31+AU31+BD31+BF31+BH31+BJ31+BS31+BU31+BW31+CD31+CH31+CJ31+CQ31+CW31+DD31+DF31+DH31+W31+AF31+AS31+AW31+BQ31+CF31+CS31+CU31</f>
        <v>10520.901572818375</v>
      </c>
      <c r="DK31" s="208">
        <f t="shared" si="52"/>
        <v>9852.7294575325141</v>
      </c>
      <c r="DL31" s="448" t="s">
        <v>640</v>
      </c>
      <c r="DM31" s="223" t="s">
        <v>641</v>
      </c>
    </row>
    <row r="32" spans="1:117" s="199" customFormat="1" x14ac:dyDescent="0.25">
      <c r="A32" s="439"/>
      <c r="B32" s="448"/>
      <c r="C32" s="223" t="s">
        <v>505</v>
      </c>
      <c r="D32" s="221">
        <v>1131.4278530451679</v>
      </c>
      <c r="E32" s="221">
        <v>1082.1051827122001</v>
      </c>
      <c r="F32" s="211"/>
      <c r="G32" s="211"/>
      <c r="H32" s="222"/>
      <c r="I32" s="222"/>
      <c r="J32" s="211"/>
      <c r="K32" s="211"/>
      <c r="L32" s="448"/>
      <c r="M32" s="223" t="s">
        <v>642</v>
      </c>
      <c r="N32" s="439"/>
      <c r="O32" s="448"/>
      <c r="P32" s="223" t="s">
        <v>505</v>
      </c>
      <c r="Q32" s="211"/>
      <c r="R32" s="211"/>
      <c r="S32" s="211">
        <v>23.279469667608254</v>
      </c>
      <c r="T32" s="211">
        <v>23.279469667608254</v>
      </c>
      <c r="U32" s="221">
        <v>9176.932492767859</v>
      </c>
      <c r="V32" s="221">
        <v>9094.2014001573862</v>
      </c>
      <c r="W32" s="211"/>
      <c r="X32" s="211"/>
      <c r="Y32" s="448"/>
      <c r="Z32" s="223" t="s">
        <v>642</v>
      </c>
      <c r="AA32" s="439"/>
      <c r="AB32" s="448"/>
      <c r="AC32" s="223" t="s">
        <v>505</v>
      </c>
      <c r="AD32" s="211"/>
      <c r="AE32" s="211"/>
      <c r="AF32" s="211"/>
      <c r="AG32" s="211"/>
      <c r="AH32" s="221"/>
      <c r="AI32" s="221"/>
      <c r="AJ32" s="221">
        <v>41.999418307547252</v>
      </c>
      <c r="AK32" s="221">
        <v>41.999418307547252</v>
      </c>
      <c r="AL32" s="448"/>
      <c r="AM32" s="223" t="s">
        <v>642</v>
      </c>
      <c r="AN32" s="439"/>
      <c r="AO32" s="448"/>
      <c r="AP32" s="223" t="s">
        <v>505</v>
      </c>
      <c r="AQ32" s="221">
        <v>105.73496181277112</v>
      </c>
      <c r="AR32" s="221">
        <v>105.28417940231601</v>
      </c>
      <c r="AS32" s="221"/>
      <c r="AT32" s="221"/>
      <c r="AU32" s="211">
        <v>1002.9288142809891</v>
      </c>
      <c r="AV32" s="211">
        <v>998.85134257770812</v>
      </c>
      <c r="AW32" s="211"/>
      <c r="AX32" s="211"/>
      <c r="AY32" s="448"/>
      <c r="AZ32" s="223" t="s">
        <v>642</v>
      </c>
      <c r="BA32" s="439"/>
      <c r="BB32" s="448"/>
      <c r="BC32" s="223" t="s">
        <v>505</v>
      </c>
      <c r="BD32" s="211"/>
      <c r="BE32" s="211"/>
      <c r="BF32" s="211"/>
      <c r="BG32" s="211"/>
      <c r="BH32" s="221"/>
      <c r="BI32" s="221"/>
      <c r="BJ32" s="211">
        <v>1192.3870207109762</v>
      </c>
      <c r="BK32" s="211">
        <v>1143.540725590253</v>
      </c>
      <c r="BL32" s="448"/>
      <c r="BM32" s="223" t="s">
        <v>642</v>
      </c>
      <c r="BN32" s="439"/>
      <c r="BO32" s="448"/>
      <c r="BP32" s="223" t="s">
        <v>505</v>
      </c>
      <c r="BQ32" s="211"/>
      <c r="BR32" s="211"/>
      <c r="BS32" s="211"/>
      <c r="BT32" s="211"/>
      <c r="BU32" s="222"/>
      <c r="BV32" s="222"/>
      <c r="BW32" s="211">
        <v>983.19898072779358</v>
      </c>
      <c r="BX32" s="211">
        <v>977.48959531044966</v>
      </c>
      <c r="BY32" s="448"/>
      <c r="BZ32" s="223" t="s">
        <v>642</v>
      </c>
      <c r="CA32" s="439"/>
      <c r="CB32" s="448"/>
      <c r="CC32" s="223" t="s">
        <v>505</v>
      </c>
      <c r="CD32" s="211"/>
      <c r="CE32" s="211"/>
      <c r="CF32" s="221"/>
      <c r="CG32" s="221"/>
      <c r="CH32" s="211"/>
      <c r="CI32" s="211"/>
      <c r="CJ32" s="211">
        <v>512.10762306785648</v>
      </c>
      <c r="CK32" s="211">
        <v>506.69847415808056</v>
      </c>
      <c r="CL32" s="448"/>
      <c r="CM32" s="223" t="s">
        <v>642</v>
      </c>
      <c r="CN32" s="439"/>
      <c r="CO32" s="448"/>
      <c r="CP32" s="223" t="s">
        <v>505</v>
      </c>
      <c r="CQ32" s="211">
        <v>114.09552690161736</v>
      </c>
      <c r="CR32" s="211">
        <v>115.05356402129131</v>
      </c>
      <c r="CS32" s="211"/>
      <c r="CT32" s="211"/>
      <c r="CU32" s="211"/>
      <c r="CV32" s="211"/>
      <c r="CW32" s="211">
        <v>8.2877403398921512</v>
      </c>
      <c r="CX32" s="211">
        <v>8.2877403398921512</v>
      </c>
      <c r="CY32" s="448"/>
      <c r="CZ32" s="223" t="s">
        <v>642</v>
      </c>
      <c r="DA32" s="439"/>
      <c r="DB32" s="448"/>
      <c r="DC32" s="223" t="s">
        <v>505</v>
      </c>
      <c r="DD32" s="211"/>
      <c r="DE32" s="211"/>
      <c r="DF32" s="211">
        <v>29.247170366039619</v>
      </c>
      <c r="DG32" s="211">
        <v>29.247170366039619</v>
      </c>
      <c r="DH32" s="211">
        <v>8.2782580634337712</v>
      </c>
      <c r="DI32" s="211">
        <v>7.4571855504206761</v>
      </c>
      <c r="DJ32" s="208">
        <f t="shared" si="52"/>
        <v>14329.905330059553</v>
      </c>
      <c r="DK32" s="208">
        <f t="shared" si="52"/>
        <v>14133.495448161189</v>
      </c>
      <c r="DL32" s="448"/>
      <c r="DM32" s="223" t="s">
        <v>642</v>
      </c>
    </row>
    <row r="33" spans="1:117" s="199" customFormat="1" x14ac:dyDescent="0.25">
      <c r="A33" s="439"/>
      <c r="B33" s="448"/>
      <c r="C33" s="223" t="s">
        <v>504</v>
      </c>
      <c r="D33" s="221">
        <v>5704.1535061340592</v>
      </c>
      <c r="E33" s="221">
        <v>5933.6059807069832</v>
      </c>
      <c r="F33" s="211">
        <v>1472.6408773067565</v>
      </c>
      <c r="G33" s="211">
        <v>1511.2718483960634</v>
      </c>
      <c r="H33" s="222">
        <v>6941.8645029810414</v>
      </c>
      <c r="I33" s="222">
        <v>6728.4031308585963</v>
      </c>
      <c r="J33" s="211">
        <v>4556.5222575369244</v>
      </c>
      <c r="K33" s="211">
        <v>4324.2304690351721</v>
      </c>
      <c r="L33" s="448"/>
      <c r="M33" s="223" t="s">
        <v>643</v>
      </c>
      <c r="N33" s="439"/>
      <c r="O33" s="448"/>
      <c r="P33" s="223" t="s">
        <v>504</v>
      </c>
      <c r="Q33" s="211">
        <v>1753.765097549405</v>
      </c>
      <c r="R33" s="211">
        <v>1766.3091325833971</v>
      </c>
      <c r="S33" s="211">
        <v>79.963436130876701</v>
      </c>
      <c r="T33" s="211">
        <v>80.066876468145708</v>
      </c>
      <c r="U33" s="221">
        <v>3041.0815975597184</v>
      </c>
      <c r="V33" s="221">
        <v>3053.2901640953983</v>
      </c>
      <c r="W33" s="211">
        <v>336.84600590537229</v>
      </c>
      <c r="X33" s="211">
        <v>348.42271345288469</v>
      </c>
      <c r="Y33" s="448"/>
      <c r="Z33" s="223" t="s">
        <v>643</v>
      </c>
      <c r="AA33" s="439"/>
      <c r="AB33" s="448"/>
      <c r="AC33" s="223" t="s">
        <v>504</v>
      </c>
      <c r="AD33" s="211">
        <v>1002.6907964854086</v>
      </c>
      <c r="AE33" s="211">
        <v>1012.4719586483892</v>
      </c>
      <c r="AF33" s="211">
        <v>2098.1554539813101</v>
      </c>
      <c r="AG33" s="211">
        <v>2077.1427821041207</v>
      </c>
      <c r="AH33" s="221">
        <v>1301.898336639473</v>
      </c>
      <c r="AI33" s="221">
        <v>1303.0043181643903</v>
      </c>
      <c r="AJ33" s="221">
        <v>1992.4785819983756</v>
      </c>
      <c r="AK33" s="221">
        <v>1995.4593207074317</v>
      </c>
      <c r="AL33" s="448"/>
      <c r="AM33" s="223" t="s">
        <v>643</v>
      </c>
      <c r="AN33" s="439"/>
      <c r="AO33" s="448"/>
      <c r="AP33" s="223" t="s">
        <v>504</v>
      </c>
      <c r="AQ33" s="221">
        <v>572.97778722282214</v>
      </c>
      <c r="AR33" s="221">
        <v>572.04866748104587</v>
      </c>
      <c r="AS33" s="221">
        <v>3443.8393073631</v>
      </c>
      <c r="AT33" s="221">
        <v>3444.1359286824591</v>
      </c>
      <c r="AU33" s="211">
        <v>3892.9170904661241</v>
      </c>
      <c r="AV33" s="211">
        <v>3905.0641129221558</v>
      </c>
      <c r="AW33" s="211">
        <v>134.63890030891636</v>
      </c>
      <c r="AX33" s="211">
        <v>140.80818384382587</v>
      </c>
      <c r="AY33" s="448"/>
      <c r="AZ33" s="223" t="s">
        <v>643</v>
      </c>
      <c r="BA33" s="439"/>
      <c r="BB33" s="448"/>
      <c r="BC33" s="223" t="s">
        <v>504</v>
      </c>
      <c r="BD33" s="211">
        <v>275.18164939903954</v>
      </c>
      <c r="BE33" s="211">
        <v>275.09783308608411</v>
      </c>
      <c r="BF33" s="211">
        <v>130.20352714999632</v>
      </c>
      <c r="BG33" s="211">
        <v>130.55264295872962</v>
      </c>
      <c r="BH33" s="221">
        <v>180.34793378985265</v>
      </c>
      <c r="BI33" s="221">
        <v>180.27846667501018</v>
      </c>
      <c r="BJ33" s="211">
        <v>3116.3821939008649</v>
      </c>
      <c r="BK33" s="211">
        <v>3116.4366507046407</v>
      </c>
      <c r="BL33" s="448"/>
      <c r="BM33" s="223" t="s">
        <v>643</v>
      </c>
      <c r="BN33" s="439"/>
      <c r="BO33" s="448"/>
      <c r="BP33" s="223" t="s">
        <v>504</v>
      </c>
      <c r="BQ33" s="211">
        <v>712.41092162103007</v>
      </c>
      <c r="BR33" s="211">
        <v>727.43783221939714</v>
      </c>
      <c r="BS33" s="211">
        <v>3388.3192819994588</v>
      </c>
      <c r="BT33" s="211">
        <v>3400.4626133445508</v>
      </c>
      <c r="BU33" s="221">
        <v>40.683159159577635</v>
      </c>
      <c r="BV33" s="221">
        <v>40.691792425918443</v>
      </c>
      <c r="BW33" s="211">
        <v>1751.1192650617349</v>
      </c>
      <c r="BX33" s="211">
        <v>1702.3275772552695</v>
      </c>
      <c r="BY33" s="448"/>
      <c r="BZ33" s="223" t="s">
        <v>643</v>
      </c>
      <c r="CA33" s="439"/>
      <c r="CB33" s="448"/>
      <c r="CC33" s="223" t="s">
        <v>504</v>
      </c>
      <c r="CD33" s="211">
        <v>51.487626854803622</v>
      </c>
      <c r="CE33" s="211">
        <v>50.569520748040119</v>
      </c>
      <c r="CF33" s="221">
        <v>6659.3911806497863</v>
      </c>
      <c r="CG33" s="221">
        <v>7057.8369115125188</v>
      </c>
      <c r="CH33" s="211">
        <v>1054.1647667409377</v>
      </c>
      <c r="CI33" s="211">
        <v>1072.7956519240533</v>
      </c>
      <c r="CJ33" s="211">
        <v>4585.8347642152194</v>
      </c>
      <c r="CK33" s="211">
        <v>4511.3276655531408</v>
      </c>
      <c r="CL33" s="448"/>
      <c r="CM33" s="223" t="s">
        <v>643</v>
      </c>
      <c r="CN33" s="439"/>
      <c r="CO33" s="448"/>
      <c r="CP33" s="223" t="s">
        <v>504</v>
      </c>
      <c r="CQ33" s="211">
        <v>55.963388511232687</v>
      </c>
      <c r="CR33" s="211">
        <v>55.963388511232687</v>
      </c>
      <c r="CS33" s="211">
        <v>0.74783871844176608</v>
      </c>
      <c r="CT33" s="211">
        <v>0.74783871844176608</v>
      </c>
      <c r="CU33" s="211">
        <v>8.0518608464292605</v>
      </c>
      <c r="CV33" s="211">
        <v>8.0518608464292605</v>
      </c>
      <c r="CW33" s="211">
        <v>4.5092736404284404</v>
      </c>
      <c r="CX33" s="211">
        <v>4.5092736404284404</v>
      </c>
      <c r="CY33" s="448"/>
      <c r="CZ33" s="223" t="s">
        <v>643</v>
      </c>
      <c r="DA33" s="439"/>
      <c r="DB33" s="448"/>
      <c r="DC33" s="223" t="s">
        <v>504</v>
      </c>
      <c r="DD33" s="211">
        <v>24.70152743249341</v>
      </c>
      <c r="DE33" s="211">
        <v>27.141410252474792</v>
      </c>
      <c r="DF33" s="211"/>
      <c r="DG33" s="211"/>
      <c r="DH33" s="211">
        <v>16.214655494495794</v>
      </c>
      <c r="DI33" s="211">
        <v>16.214655494495794</v>
      </c>
      <c r="DJ33" s="208">
        <f t="shared" si="52"/>
        <v>60382.148350755488</v>
      </c>
      <c r="DK33" s="208">
        <f t="shared" si="52"/>
        <v>60574.179174021301</v>
      </c>
      <c r="DL33" s="448"/>
      <c r="DM33" s="223" t="s">
        <v>643</v>
      </c>
    </row>
    <row r="34" spans="1:117" s="199" customFormat="1" x14ac:dyDescent="0.25">
      <c r="A34" s="439"/>
      <c r="B34" s="448"/>
      <c r="C34" s="223" t="s">
        <v>405</v>
      </c>
      <c r="D34" s="221">
        <v>11533.213017165102</v>
      </c>
      <c r="E34" s="221">
        <v>11461.194019991723</v>
      </c>
      <c r="F34" s="211">
        <v>35.490609830604072</v>
      </c>
      <c r="G34" s="211">
        <v>36.249567756445074</v>
      </c>
      <c r="H34" s="222">
        <v>69.978679500599796</v>
      </c>
      <c r="I34" s="222">
        <v>73.855411936306325</v>
      </c>
      <c r="J34" s="211">
        <v>175.07098379109871</v>
      </c>
      <c r="K34" s="211">
        <v>171.58928623357465</v>
      </c>
      <c r="L34" s="448"/>
      <c r="M34" s="223" t="s">
        <v>644</v>
      </c>
      <c r="N34" s="439"/>
      <c r="O34" s="448"/>
      <c r="P34" s="223" t="s">
        <v>405</v>
      </c>
      <c r="Q34" s="211">
        <v>1433.1804769640735</v>
      </c>
      <c r="R34" s="211">
        <v>1570.8219642284964</v>
      </c>
      <c r="S34" s="211">
        <v>30.25536066684133</v>
      </c>
      <c r="T34" s="211">
        <v>30.005879594853329</v>
      </c>
      <c r="U34" s="221">
        <v>4744.1062541923075</v>
      </c>
      <c r="V34" s="221">
        <v>4808.5980069267771</v>
      </c>
      <c r="W34" s="211">
        <v>122.63280501261858</v>
      </c>
      <c r="X34" s="211">
        <v>137.94586540137917</v>
      </c>
      <c r="Y34" s="448"/>
      <c r="Z34" s="223" t="s">
        <v>644</v>
      </c>
      <c r="AA34" s="439"/>
      <c r="AB34" s="448"/>
      <c r="AC34" s="223" t="s">
        <v>405</v>
      </c>
      <c r="AD34" s="211">
        <v>425.93959940368404</v>
      </c>
      <c r="AE34" s="211">
        <v>429.64753672610067</v>
      </c>
      <c r="AF34" s="211">
        <v>1245.1671026207814</v>
      </c>
      <c r="AG34" s="211">
        <v>1267.7134599104857</v>
      </c>
      <c r="AH34" s="221">
        <v>645.9087594944798</v>
      </c>
      <c r="AI34" s="221">
        <v>696.27286434634254</v>
      </c>
      <c r="AJ34" s="221">
        <v>5247.7830207217403</v>
      </c>
      <c r="AK34" s="221">
        <v>5248.6708292582716</v>
      </c>
      <c r="AL34" s="448"/>
      <c r="AM34" s="223" t="s">
        <v>644</v>
      </c>
      <c r="AN34" s="439"/>
      <c r="AO34" s="448"/>
      <c r="AP34" s="223" t="s">
        <v>405</v>
      </c>
      <c r="AQ34" s="221">
        <v>623.99932644065359</v>
      </c>
      <c r="AR34" s="221">
        <v>628.62314314766968</v>
      </c>
      <c r="AS34" s="221">
        <v>3773.606658776916</v>
      </c>
      <c r="AT34" s="221">
        <v>5320.4798115865924</v>
      </c>
      <c r="AU34" s="211">
        <v>5206.1313218254263</v>
      </c>
      <c r="AV34" s="211">
        <v>5975.7182445889775</v>
      </c>
      <c r="AW34" s="211">
        <v>116.73246093261356</v>
      </c>
      <c r="AX34" s="211">
        <v>116.73246093261356</v>
      </c>
      <c r="AY34" s="448"/>
      <c r="AZ34" s="223" t="s">
        <v>644</v>
      </c>
      <c r="BA34" s="439"/>
      <c r="BB34" s="448"/>
      <c r="BC34" s="223" t="s">
        <v>405</v>
      </c>
      <c r="BD34" s="211">
        <v>18.531858857003787</v>
      </c>
      <c r="BE34" s="211">
        <v>18.467402208182147</v>
      </c>
      <c r="BF34" s="211">
        <v>2.5444298760913995</v>
      </c>
      <c r="BG34" s="211">
        <v>25.557237337525098</v>
      </c>
      <c r="BH34" s="221">
        <v>20.884617205691047</v>
      </c>
      <c r="BI34" s="221">
        <v>21.117990267799048</v>
      </c>
      <c r="BJ34" s="211">
        <v>2490.0531809118593</v>
      </c>
      <c r="BK34" s="211">
        <v>2580.4055209892858</v>
      </c>
      <c r="BL34" s="448"/>
      <c r="BM34" s="223" t="s">
        <v>644</v>
      </c>
      <c r="BN34" s="439"/>
      <c r="BO34" s="448"/>
      <c r="BP34" s="223" t="s">
        <v>405</v>
      </c>
      <c r="BQ34" s="211">
        <v>83.235625085744104</v>
      </c>
      <c r="BR34" s="211">
        <v>88.513693786204513</v>
      </c>
      <c r="BS34" s="211">
        <v>2821.2108390880685</v>
      </c>
      <c r="BT34" s="211">
        <v>3198.0653164304458</v>
      </c>
      <c r="BU34" s="221">
        <v>13.783984387041208</v>
      </c>
      <c r="BV34" s="221">
        <v>17.692091820260035</v>
      </c>
      <c r="BW34" s="211">
        <v>6656.7324890402397</v>
      </c>
      <c r="BX34" s="211">
        <v>6734.6976284682114</v>
      </c>
      <c r="BY34" s="448"/>
      <c r="BZ34" s="223" t="s">
        <v>644</v>
      </c>
      <c r="CA34" s="439"/>
      <c r="CB34" s="448"/>
      <c r="CC34" s="223" t="s">
        <v>405</v>
      </c>
      <c r="CD34" s="211">
        <v>55.981333363682751</v>
      </c>
      <c r="CE34" s="211">
        <v>55.355962937344671</v>
      </c>
      <c r="CF34" s="221">
        <v>1755.3551599264815</v>
      </c>
      <c r="CG34" s="221">
        <v>1806.2886620301176</v>
      </c>
      <c r="CH34" s="211">
        <v>182.12657657204983</v>
      </c>
      <c r="CI34" s="211">
        <v>201.73288578388281</v>
      </c>
      <c r="CJ34" s="211">
        <v>1077.327545048088</v>
      </c>
      <c r="CK34" s="211">
        <v>1231.6709263497746</v>
      </c>
      <c r="CL34" s="448"/>
      <c r="CM34" s="223" t="s">
        <v>644</v>
      </c>
      <c r="CN34" s="439"/>
      <c r="CO34" s="448"/>
      <c r="CP34" s="223" t="s">
        <v>405</v>
      </c>
      <c r="CQ34" s="211">
        <v>7.0454794356354009</v>
      </c>
      <c r="CR34" s="211">
        <v>6.8001092126759008</v>
      </c>
      <c r="CS34" s="211">
        <v>1.4267432233793</v>
      </c>
      <c r="CT34" s="211">
        <v>1.5181285974792</v>
      </c>
      <c r="CU34" s="211">
        <v>12.884596899172699</v>
      </c>
      <c r="CV34" s="211">
        <v>12.820645829851699</v>
      </c>
      <c r="CW34" s="211">
        <v>0.54930659916322</v>
      </c>
      <c r="CX34" s="211">
        <v>0.54930659916322</v>
      </c>
      <c r="CY34" s="448"/>
      <c r="CZ34" s="223" t="s">
        <v>644</v>
      </c>
      <c r="DA34" s="439"/>
      <c r="DB34" s="448"/>
      <c r="DC34" s="223" t="s">
        <v>405</v>
      </c>
      <c r="DD34" s="211">
        <v>3.7830302430275897</v>
      </c>
      <c r="DE34" s="211">
        <v>3.7830302430275897</v>
      </c>
      <c r="DF34" s="211">
        <v>1.4352752987058799E-3</v>
      </c>
      <c r="DG34" s="211">
        <v>1.4352752987058799E-3</v>
      </c>
      <c r="DH34" s="211">
        <v>25.745623350366596</v>
      </c>
      <c r="DI34" s="211">
        <v>23.344902342159298</v>
      </c>
      <c r="DJ34" s="208">
        <f t="shared" si="52"/>
        <v>50658.400291727638</v>
      </c>
      <c r="DK34" s="208">
        <f t="shared" si="52"/>
        <v>54002.501229075278</v>
      </c>
      <c r="DL34" s="448"/>
      <c r="DM34" s="223" t="s">
        <v>644</v>
      </c>
    </row>
    <row r="35" spans="1:117" s="199" customFormat="1" x14ac:dyDescent="0.25">
      <c r="A35" s="439"/>
      <c r="B35" s="448"/>
      <c r="C35" s="223" t="s">
        <v>503</v>
      </c>
      <c r="D35" s="225">
        <f>SUM(D31:D34)</f>
        <v>18606.152000677561</v>
      </c>
      <c r="E35" s="225">
        <f t="shared" ref="E35:K35" si="53">SUM(E31:E34)</f>
        <v>18945.685217975406</v>
      </c>
      <c r="F35" s="225">
        <f t="shared" si="53"/>
        <v>1512.2886781450584</v>
      </c>
      <c r="G35" s="225">
        <f t="shared" si="53"/>
        <v>1551.6786071602062</v>
      </c>
      <c r="H35" s="225">
        <f t="shared" si="53"/>
        <v>8816.8714701043937</v>
      </c>
      <c r="I35" s="225">
        <f t="shared" si="53"/>
        <v>8297.3847565949854</v>
      </c>
      <c r="J35" s="225">
        <f t="shared" si="53"/>
        <v>6753.0303687410724</v>
      </c>
      <c r="K35" s="225">
        <f t="shared" si="53"/>
        <v>6335.4825127005834</v>
      </c>
      <c r="L35" s="448"/>
      <c r="M35" s="223" t="s">
        <v>645</v>
      </c>
      <c r="N35" s="439"/>
      <c r="O35" s="448"/>
      <c r="P35" s="223" t="s">
        <v>503</v>
      </c>
      <c r="Q35" s="225">
        <f>SUM(Q31:Q34)</f>
        <v>3186.9917688710011</v>
      </c>
      <c r="R35" s="225">
        <f>SUM(R31:R34)</f>
        <v>3337.6305868829731</v>
      </c>
      <c r="S35" s="225">
        <f t="shared" ref="S35:X35" si="54">SUM(S31:S34)</f>
        <v>188.68004016134648</v>
      </c>
      <c r="T35" s="225">
        <f t="shared" si="54"/>
        <v>187.92670865797143</v>
      </c>
      <c r="U35" s="225">
        <f t="shared" si="54"/>
        <v>17952.771650616491</v>
      </c>
      <c r="V35" s="225">
        <f t="shared" si="54"/>
        <v>17948.771425651677</v>
      </c>
      <c r="W35" s="225">
        <f t="shared" si="54"/>
        <v>502.90538016980065</v>
      </c>
      <c r="X35" s="225">
        <f t="shared" si="54"/>
        <v>535.33951099981232</v>
      </c>
      <c r="Y35" s="448"/>
      <c r="Z35" s="223" t="s">
        <v>645</v>
      </c>
      <c r="AA35" s="439"/>
      <c r="AB35" s="448"/>
      <c r="AC35" s="223" t="s">
        <v>503</v>
      </c>
      <c r="AD35" s="225">
        <f>SUM(AD31:AD34)</f>
        <v>1436.2916555330621</v>
      </c>
      <c r="AE35" s="225">
        <f>SUM(AE31:AE34)</f>
        <v>1445.5799894442553</v>
      </c>
      <c r="AF35" s="225">
        <f>SUM(AF31:AF34)</f>
        <v>4052.1305822266208</v>
      </c>
      <c r="AG35" s="225">
        <f>SUM(AG31:AG34)</f>
        <v>4054.8935371034122</v>
      </c>
      <c r="AH35" s="225">
        <f t="shared" ref="AH35:AK35" si="55">SUM(AH31:AH34)</f>
        <v>1960.7919733785498</v>
      </c>
      <c r="AI35" s="225">
        <f t="shared" si="55"/>
        <v>2012.2620597553296</v>
      </c>
      <c r="AJ35" s="225">
        <f t="shared" si="55"/>
        <v>7309.6787977594304</v>
      </c>
      <c r="AK35" s="225">
        <f t="shared" si="55"/>
        <v>7313.0178647306484</v>
      </c>
      <c r="AL35" s="448"/>
      <c r="AM35" s="223" t="s">
        <v>645</v>
      </c>
      <c r="AN35" s="439"/>
      <c r="AO35" s="448"/>
      <c r="AP35" s="223" t="s">
        <v>503</v>
      </c>
      <c r="AQ35" s="225">
        <f t="shared" ref="AQ35:AX35" si="56">SUM(AQ31:AQ34)</f>
        <v>1557.1404517064825</v>
      </c>
      <c r="AR35" s="225">
        <f t="shared" si="56"/>
        <v>1570.2402428360567</v>
      </c>
      <c r="AS35" s="225">
        <f t="shared" si="56"/>
        <v>7217.445966140016</v>
      </c>
      <c r="AT35" s="225">
        <f t="shared" si="56"/>
        <v>8764.6157402690515</v>
      </c>
      <c r="AU35" s="225">
        <f t="shared" si="56"/>
        <v>10104.417615920767</v>
      </c>
      <c r="AV35" s="225">
        <f t="shared" si="56"/>
        <v>10882.021277673377</v>
      </c>
      <c r="AW35" s="225">
        <f t="shared" si="56"/>
        <v>538.72821563492073</v>
      </c>
      <c r="AX35" s="225">
        <f t="shared" si="56"/>
        <v>544.89749916983033</v>
      </c>
      <c r="AY35" s="448"/>
      <c r="AZ35" s="223" t="s">
        <v>645</v>
      </c>
      <c r="BA35" s="439"/>
      <c r="BB35" s="448"/>
      <c r="BC35" s="223" t="s">
        <v>503</v>
      </c>
      <c r="BD35" s="225">
        <f t="shared" ref="BD35:BI35" si="57">SUM(BD31:BD34)</f>
        <v>355.21454276419956</v>
      </c>
      <c r="BE35" s="225">
        <f t="shared" si="57"/>
        <v>349.36644503826045</v>
      </c>
      <c r="BF35" s="225">
        <f t="shared" si="57"/>
        <v>132.78692913692942</v>
      </c>
      <c r="BG35" s="225">
        <f t="shared" si="57"/>
        <v>156.14885240709643</v>
      </c>
      <c r="BH35" s="225">
        <f t="shared" si="57"/>
        <v>201.2325509955437</v>
      </c>
      <c r="BI35" s="225">
        <f t="shared" si="57"/>
        <v>201.39645694280924</v>
      </c>
      <c r="BJ35" s="225">
        <f>SUM(BJ31:BJ34)</f>
        <v>7266.8136824963567</v>
      </c>
      <c r="BK35" s="225">
        <f>SUM(BK31:BK34)</f>
        <v>7304.2102613987763</v>
      </c>
      <c r="BL35" s="448"/>
      <c r="BM35" s="223" t="s">
        <v>645</v>
      </c>
      <c r="BN35" s="439"/>
      <c r="BO35" s="448"/>
      <c r="BP35" s="223" t="s">
        <v>503</v>
      </c>
      <c r="BQ35" s="225">
        <f t="shared" ref="BQ35:BV35" si="58">SUM(BQ31:BQ34)</f>
        <v>920.61024484716927</v>
      </c>
      <c r="BR35" s="225">
        <f t="shared" si="58"/>
        <v>930.30242474692693</v>
      </c>
      <c r="BS35" s="225">
        <f t="shared" si="58"/>
        <v>6412.5606948451859</v>
      </c>
      <c r="BT35" s="225">
        <f t="shared" si="58"/>
        <v>6843.5676942143673</v>
      </c>
      <c r="BU35" s="225">
        <f t="shared" si="58"/>
        <v>54.467143546618843</v>
      </c>
      <c r="BV35" s="225">
        <f t="shared" si="58"/>
        <v>58.383884246178482</v>
      </c>
      <c r="BW35" s="225">
        <f>SUM(BW31:BW34)</f>
        <v>9434.0952852440805</v>
      </c>
      <c r="BX35" s="225">
        <f>SUM(BX31:BX34)</f>
        <v>9463.5663602700097</v>
      </c>
      <c r="BY35" s="448"/>
      <c r="BZ35" s="223" t="s">
        <v>645</v>
      </c>
      <c r="CA35" s="439"/>
      <c r="CB35" s="448"/>
      <c r="CC35" s="223" t="s">
        <v>503</v>
      </c>
      <c r="CD35" s="225">
        <f>SUM(CD31:CD34)</f>
        <v>114.6398732912468</v>
      </c>
      <c r="CE35" s="225">
        <f>SUM(CE31:CE34)</f>
        <v>111.44542784893582</v>
      </c>
      <c r="CF35" s="225">
        <f t="shared" ref="CF35:CT35" si="59">SUM(CF31:CF34)</f>
        <v>11170.942403326657</v>
      </c>
      <c r="CG35" s="225">
        <f t="shared" si="59"/>
        <v>11173.454792536042</v>
      </c>
      <c r="CH35" s="225">
        <f t="shared" si="59"/>
        <v>1236.3462294848111</v>
      </c>
      <c r="CI35" s="225">
        <f t="shared" si="59"/>
        <v>1274.5834238797597</v>
      </c>
      <c r="CJ35" s="225">
        <f>SUM(CJ31:CJ34)</f>
        <v>6542.530806268488</v>
      </c>
      <c r="CK35" s="225">
        <f>SUM(CK31:CK34)</f>
        <v>6615.4334933718474</v>
      </c>
      <c r="CL35" s="448"/>
      <c r="CM35" s="223" t="s">
        <v>645</v>
      </c>
      <c r="CN35" s="439"/>
      <c r="CO35" s="448"/>
      <c r="CP35" s="223" t="s">
        <v>503</v>
      </c>
      <c r="CQ35" s="225">
        <f t="shared" si="59"/>
        <v>195.96283356774316</v>
      </c>
      <c r="CR35" s="225">
        <f t="shared" si="59"/>
        <v>196.6755004644576</v>
      </c>
      <c r="CS35" s="225">
        <f t="shared" si="59"/>
        <v>2.1931734679425663</v>
      </c>
      <c r="CT35" s="225">
        <f t="shared" si="59"/>
        <v>2.2845588420424661</v>
      </c>
      <c r="CU35" s="225">
        <f t="shared" ref="CU35:DK35" si="60">SUM(CU31:CU34)</f>
        <v>20.93645774560196</v>
      </c>
      <c r="CV35" s="225">
        <f t="shared" si="60"/>
        <v>20.87250667628096</v>
      </c>
      <c r="CW35" s="225">
        <f>SUM(CW31:CW34)</f>
        <v>21.593871098419811</v>
      </c>
      <c r="CX35" s="225">
        <f>SUM(CX31:CX34)</f>
        <v>21.593871098419811</v>
      </c>
      <c r="CY35" s="448"/>
      <c r="CZ35" s="223" t="s">
        <v>645</v>
      </c>
      <c r="DA35" s="439"/>
      <c r="DB35" s="448"/>
      <c r="DC35" s="223" t="s">
        <v>503</v>
      </c>
      <c r="DD35" s="225">
        <f t="shared" si="60"/>
        <v>32.5859319042858</v>
      </c>
      <c r="DE35" s="225">
        <f t="shared" si="60"/>
        <v>35.025507841967183</v>
      </c>
      <c r="DF35" s="225">
        <f t="shared" si="60"/>
        <v>29.248605641338326</v>
      </c>
      <c r="DG35" s="225">
        <f t="shared" si="60"/>
        <v>29.248605641338326</v>
      </c>
      <c r="DH35" s="225">
        <f t="shared" si="60"/>
        <v>50.277669901865437</v>
      </c>
      <c r="DI35" s="225">
        <f t="shared" si="60"/>
        <v>47.917703719231447</v>
      </c>
      <c r="DJ35" s="225">
        <f t="shared" si="60"/>
        <v>135891.35554536106</v>
      </c>
      <c r="DK35" s="225">
        <f t="shared" si="60"/>
        <v>138562.90530879027</v>
      </c>
      <c r="DL35" s="448"/>
      <c r="DM35" s="223" t="s">
        <v>645</v>
      </c>
    </row>
    <row r="36" spans="1:117" s="199" customFormat="1" x14ac:dyDescent="0.25">
      <c r="A36" s="228"/>
      <c r="B36" s="437" t="s">
        <v>502</v>
      </c>
      <c r="C36" s="437"/>
      <c r="D36" s="225">
        <f>D9+D16+D20+D26+D28+D30+D35</f>
        <v>275067.9999992525</v>
      </c>
      <c r="E36" s="225">
        <f t="shared" ref="E36:K36" si="61">E9+E16+E20+E26+E28+E30+E35</f>
        <v>275067.99999925256</v>
      </c>
      <c r="F36" s="225">
        <f t="shared" si="61"/>
        <v>83743.00000032167</v>
      </c>
      <c r="G36" s="225">
        <f t="shared" si="61"/>
        <v>83743.00000032167</v>
      </c>
      <c r="H36" s="225">
        <f t="shared" si="61"/>
        <v>78437.999998863073</v>
      </c>
      <c r="I36" s="225">
        <f t="shared" si="61"/>
        <v>78437.999998863088</v>
      </c>
      <c r="J36" s="225">
        <f t="shared" si="61"/>
        <v>94171.000000300555</v>
      </c>
      <c r="K36" s="225">
        <f t="shared" si="61"/>
        <v>94171.000000300584</v>
      </c>
      <c r="L36" s="437" t="s">
        <v>646</v>
      </c>
      <c r="M36" s="437"/>
      <c r="N36" s="228"/>
      <c r="O36" s="437" t="s">
        <v>502</v>
      </c>
      <c r="P36" s="437"/>
      <c r="Q36" s="225">
        <f>Q9+Q16+Q20+Q26+Q28+Q30+Q35</f>
        <v>135193.99999852991</v>
      </c>
      <c r="R36" s="225">
        <f>R9+R16+R20+R26+R28+R30+R35</f>
        <v>135193.99999852991</v>
      </c>
      <c r="S36" s="225">
        <f t="shared" ref="S36:X36" si="62">S9+S16+S20+S26+S28+S30+S35</f>
        <v>3702.0000000624959</v>
      </c>
      <c r="T36" s="225">
        <f t="shared" si="62"/>
        <v>3702.0000000624955</v>
      </c>
      <c r="U36" s="225">
        <f t="shared" si="62"/>
        <v>196024.0000001702</v>
      </c>
      <c r="V36" s="225">
        <f t="shared" si="62"/>
        <v>196024.00000017017</v>
      </c>
      <c r="W36" s="225">
        <f t="shared" si="62"/>
        <v>44211.999999995969</v>
      </c>
      <c r="X36" s="225">
        <f t="shared" si="62"/>
        <v>44211.999999995962</v>
      </c>
      <c r="Y36" s="437" t="s">
        <v>646</v>
      </c>
      <c r="Z36" s="437"/>
      <c r="AA36" s="228"/>
      <c r="AB36" s="437" t="s">
        <v>502</v>
      </c>
      <c r="AC36" s="437"/>
      <c r="AD36" s="225">
        <f>AD9+AD16+AD20+AD26+AD28+AD30+AD35</f>
        <v>55673.000000552856</v>
      </c>
      <c r="AE36" s="225">
        <f>AE9+AE16+AE20+AE26+AE28+AE30+AE35</f>
        <v>55673.000000552849</v>
      </c>
      <c r="AF36" s="225">
        <f>AF9+AF16+AF20+AF26+AF28+AF30+AF35</f>
        <v>222235.99999998888</v>
      </c>
      <c r="AG36" s="225">
        <f>AG9+AG16+AG20+AG26+AG28+AG30+AG35</f>
        <v>222235.99999998891</v>
      </c>
      <c r="AH36" s="225">
        <f t="shared" ref="AH36:AK36" si="63">AH9+AH16+AH20+AH26+AH28+AH30+AH35</f>
        <v>79706.000002617438</v>
      </c>
      <c r="AI36" s="225">
        <f t="shared" si="63"/>
        <v>79706.000002617453</v>
      </c>
      <c r="AJ36" s="225">
        <f t="shared" si="63"/>
        <v>191790.99999952535</v>
      </c>
      <c r="AK36" s="225">
        <f t="shared" si="63"/>
        <v>191790.99999952537</v>
      </c>
      <c r="AL36" s="437" t="s">
        <v>646</v>
      </c>
      <c r="AM36" s="437"/>
      <c r="AN36" s="228"/>
      <c r="AO36" s="437" t="s">
        <v>502</v>
      </c>
      <c r="AP36" s="437"/>
      <c r="AQ36" s="225">
        <f t="shared" ref="AQ36:AX36" si="64">AQ9+AQ16+AQ20+AQ26+AQ28+AQ30+AQ35</f>
        <v>38862.999998856103</v>
      </c>
      <c r="AR36" s="225">
        <f t="shared" si="64"/>
        <v>38862.99999885611</v>
      </c>
      <c r="AS36" s="225">
        <f t="shared" si="64"/>
        <v>308251.9999996961</v>
      </c>
      <c r="AT36" s="225">
        <f t="shared" si="64"/>
        <v>308251.99999969616</v>
      </c>
      <c r="AU36" s="225">
        <f t="shared" si="64"/>
        <v>307689.28928458021</v>
      </c>
      <c r="AV36" s="225">
        <f t="shared" si="64"/>
        <v>307689.28928458015</v>
      </c>
      <c r="AW36" s="225">
        <f t="shared" si="64"/>
        <v>22326.99999865839</v>
      </c>
      <c r="AX36" s="225">
        <f t="shared" si="64"/>
        <v>22326.99999865839</v>
      </c>
      <c r="AY36" s="437" t="s">
        <v>646</v>
      </c>
      <c r="AZ36" s="437"/>
      <c r="BA36" s="228"/>
      <c r="BB36" s="437" t="s">
        <v>502</v>
      </c>
      <c r="BC36" s="437"/>
      <c r="BD36" s="225">
        <f t="shared" ref="BD36:BI36" si="65">BD9+BD16+BD20+BD26+BD28+BD30+BD35</f>
        <v>22429.000001055967</v>
      </c>
      <c r="BE36" s="225">
        <f t="shared" si="65"/>
        <v>22429.000001055967</v>
      </c>
      <c r="BF36" s="225">
        <f t="shared" si="65"/>
        <v>21080.999999161515</v>
      </c>
      <c r="BG36" s="225">
        <f t="shared" si="65"/>
        <v>21080.999999161519</v>
      </c>
      <c r="BH36" s="225">
        <f t="shared" si="65"/>
        <v>16579.000000455188</v>
      </c>
      <c r="BI36" s="225">
        <f t="shared" si="65"/>
        <v>16579.000000455188</v>
      </c>
      <c r="BJ36" s="225">
        <f>BJ9+BJ16+BJ20+BJ26+BJ28+BJ30+BJ35</f>
        <v>155707.00127709669</v>
      </c>
      <c r="BK36" s="225">
        <f>BK9+BK16+BK20+BK26+BK28+BK30+BK35</f>
        <v>155707.00127709672</v>
      </c>
      <c r="BL36" s="437" t="s">
        <v>646</v>
      </c>
      <c r="BM36" s="437"/>
      <c r="BN36" s="228"/>
      <c r="BO36" s="437" t="s">
        <v>502</v>
      </c>
      <c r="BP36" s="437"/>
      <c r="BQ36" s="225">
        <f t="shared" ref="BQ36:BV36" si="66">BQ9+BQ16+BQ20+BQ26+BQ28+BQ30+BQ35</f>
        <v>50361.995757051722</v>
      </c>
      <c r="BR36" s="225">
        <f t="shared" si="66"/>
        <v>50361.995757051729</v>
      </c>
      <c r="BS36" s="225">
        <f t="shared" si="66"/>
        <v>342238.99999965221</v>
      </c>
      <c r="BT36" s="225">
        <f t="shared" si="66"/>
        <v>342238.99999965227</v>
      </c>
      <c r="BU36" s="225">
        <f t="shared" si="66"/>
        <v>7096.0000001553644</v>
      </c>
      <c r="BV36" s="225">
        <f t="shared" si="66"/>
        <v>7096.0000001553644</v>
      </c>
      <c r="BW36" s="225">
        <f>BW9+BW16+BW20+BW26+BW28+BW30+BW35</f>
        <v>130056.20845631903</v>
      </c>
      <c r="BX36" s="225">
        <f>BX9+BX16+BX20+BX26+BX28+BX30+BX35</f>
        <v>130056.20845631903</v>
      </c>
      <c r="BY36" s="437" t="s">
        <v>646</v>
      </c>
      <c r="BZ36" s="437"/>
      <c r="CA36" s="228"/>
      <c r="CB36" s="437" t="s">
        <v>502</v>
      </c>
      <c r="CC36" s="437"/>
      <c r="CD36" s="225">
        <f>CD9+CD16+CD20+CD26+CD28+CD30+CD35</f>
        <v>10486.000000487706</v>
      </c>
      <c r="CE36" s="225">
        <f>CE9+CE16+CE20+CE26+CE28+CE30+CE35</f>
        <v>10486.000000487706</v>
      </c>
      <c r="CF36" s="225">
        <f t="shared" ref="CF36:CT36" si="67">CF9+CF16+CF20+CF26+CF28+CF30+CF35</f>
        <v>240926.99999743898</v>
      </c>
      <c r="CG36" s="225">
        <f t="shared" si="67"/>
        <v>240926.99999743892</v>
      </c>
      <c r="CH36" s="225">
        <f t="shared" si="67"/>
        <v>53483.000000328175</v>
      </c>
      <c r="CI36" s="225">
        <f t="shared" si="67"/>
        <v>53483.000000328168</v>
      </c>
      <c r="CJ36" s="225">
        <f>CJ9+CJ16+CJ20+CJ26+CJ28+CJ30+CJ35</f>
        <v>88751.888945670216</v>
      </c>
      <c r="CK36" s="225">
        <f>CK9+CK16+CK20+CK26+CK28+CK30+CK35</f>
        <v>88751.888945670216</v>
      </c>
      <c r="CL36" s="437" t="s">
        <v>646</v>
      </c>
      <c r="CM36" s="437"/>
      <c r="CN36" s="228"/>
      <c r="CO36" s="437" t="s">
        <v>502</v>
      </c>
      <c r="CP36" s="437"/>
      <c r="CQ36" s="225">
        <f t="shared" si="67"/>
        <v>8248.9999999429419</v>
      </c>
      <c r="CR36" s="225">
        <f t="shared" si="67"/>
        <v>8248.9999999429419</v>
      </c>
      <c r="CS36" s="225">
        <f t="shared" si="67"/>
        <v>114.0000004402978</v>
      </c>
      <c r="CT36" s="225">
        <f t="shared" si="67"/>
        <v>114.00000044029778</v>
      </c>
      <c r="CU36" s="225">
        <f t="shared" ref="CU36:DK36" si="68">CU9+CU16+CU20+CU26+CU28+CU30+CU35</f>
        <v>491.00000012261819</v>
      </c>
      <c r="CV36" s="225">
        <f t="shared" si="68"/>
        <v>491.00000012261819</v>
      </c>
      <c r="CW36" s="225">
        <f>CW9+CW16+CW20+CW26+CW28+CW30+CW35</f>
        <v>111.99999985548352</v>
      </c>
      <c r="CX36" s="225">
        <f>CX9+CX16+CX20+CX26+CX28+CX30+CX35</f>
        <v>111.99999985548354</v>
      </c>
      <c r="CY36" s="437" t="s">
        <v>646</v>
      </c>
      <c r="CZ36" s="437"/>
      <c r="DA36" s="228"/>
      <c r="DB36" s="437" t="s">
        <v>502</v>
      </c>
      <c r="DC36" s="437"/>
      <c r="DD36" s="225">
        <f t="shared" si="68"/>
        <v>1483.0000002200056</v>
      </c>
      <c r="DE36" s="225">
        <f t="shared" si="68"/>
        <v>1483.0000002200056</v>
      </c>
      <c r="DF36" s="225">
        <f t="shared" si="68"/>
        <v>29.709749295144327</v>
      </c>
      <c r="DG36" s="225">
        <f t="shared" si="68"/>
        <v>29.709749295144327</v>
      </c>
      <c r="DH36" s="225">
        <f t="shared" si="68"/>
        <v>491.99999942450688</v>
      </c>
      <c r="DI36" s="225">
        <f t="shared" si="68"/>
        <v>491.999999424507</v>
      </c>
      <c r="DJ36" s="225">
        <f t="shared" si="68"/>
        <v>3287257.0934661459</v>
      </c>
      <c r="DK36" s="225">
        <f t="shared" si="68"/>
        <v>3287257.0934661459</v>
      </c>
      <c r="DL36" s="437" t="s">
        <v>646</v>
      </c>
      <c r="DM36" s="437"/>
    </row>
    <row r="37" spans="1:117" s="199" customFormat="1" x14ac:dyDescent="0.25">
      <c r="A37" s="229" t="s">
        <v>566</v>
      </c>
      <c r="B37" s="230"/>
      <c r="N37" s="229" t="s">
        <v>566</v>
      </c>
      <c r="O37" s="230"/>
      <c r="AA37" s="229" t="s">
        <v>566</v>
      </c>
      <c r="AB37" s="230"/>
      <c r="AN37" s="229" t="s">
        <v>566</v>
      </c>
      <c r="AO37" s="230"/>
      <c r="BA37" s="229" t="s">
        <v>566</v>
      </c>
      <c r="BB37" s="230"/>
      <c r="BN37" s="229" t="s">
        <v>566</v>
      </c>
      <c r="BO37" s="230"/>
      <c r="CA37" s="229" t="s">
        <v>566</v>
      </c>
      <c r="CB37" s="230"/>
      <c r="CN37" s="229" t="s">
        <v>566</v>
      </c>
      <c r="CO37" s="230"/>
      <c r="DA37" s="229" t="s">
        <v>566</v>
      </c>
      <c r="DB37" s="230"/>
    </row>
    <row r="38" spans="1:117" s="199" customFormat="1" x14ac:dyDescent="0.25">
      <c r="A38" s="231" t="s">
        <v>1473</v>
      </c>
      <c r="B38" s="230"/>
      <c r="N38" s="231" t="s">
        <v>1474</v>
      </c>
      <c r="O38" s="230"/>
      <c r="AA38" s="231" t="s">
        <v>1473</v>
      </c>
      <c r="AB38" s="230"/>
      <c r="AN38" s="231" t="s">
        <v>1474</v>
      </c>
      <c r="AO38" s="230"/>
      <c r="BA38" s="231" t="s">
        <v>1474</v>
      </c>
      <c r="BB38" s="230"/>
      <c r="BN38" s="229" t="s">
        <v>1474</v>
      </c>
      <c r="BO38" s="230"/>
      <c r="CA38" s="229" t="s">
        <v>1474</v>
      </c>
      <c r="CB38" s="230"/>
      <c r="CN38" s="229" t="s">
        <v>1474</v>
      </c>
      <c r="CO38" s="230"/>
      <c r="DA38" s="229" t="s">
        <v>1474</v>
      </c>
      <c r="DB38" s="230"/>
    </row>
    <row r="39" spans="1:117" s="199" customFormat="1" x14ac:dyDescent="0.25">
      <c r="B39" s="230"/>
      <c r="O39" s="230"/>
      <c r="AB39" s="230"/>
      <c r="AO39" s="230"/>
      <c r="BB39" s="230"/>
      <c r="BO39" s="230"/>
      <c r="CB39" s="230"/>
      <c r="CO39" s="230"/>
      <c r="DB39" s="230"/>
    </row>
  </sheetData>
  <mergeCells count="306">
    <mergeCell ref="L17:L20"/>
    <mergeCell ref="L21:L26"/>
    <mergeCell ref="L27:L28"/>
    <mergeCell ref="L29:L30"/>
    <mergeCell ref="J3:K3"/>
    <mergeCell ref="Q3:R3"/>
    <mergeCell ref="N3:N4"/>
    <mergeCell ref="O3:O4"/>
    <mergeCell ref="P3:P4"/>
    <mergeCell ref="L5:L9"/>
    <mergeCell ref="S3:T3"/>
    <mergeCell ref="Y3:Y4"/>
    <mergeCell ref="Z3:Z4"/>
    <mergeCell ref="A3:A4"/>
    <mergeCell ref="B3:B4"/>
    <mergeCell ref="C3:C4"/>
    <mergeCell ref="D3:E3"/>
    <mergeCell ref="F3:G3"/>
    <mergeCell ref="H3:I3"/>
    <mergeCell ref="U3:V3"/>
    <mergeCell ref="W3:X3"/>
    <mergeCell ref="L3:L4"/>
    <mergeCell ref="M3:M4"/>
    <mergeCell ref="AO3:AO4"/>
    <mergeCell ref="AP3:AP4"/>
    <mergeCell ref="AW3:AX3"/>
    <mergeCell ref="BD3:BE3"/>
    <mergeCell ref="BF3:BG3"/>
    <mergeCell ref="AC3:AC4"/>
    <mergeCell ref="AH3:AI3"/>
    <mergeCell ref="AJ3:AK3"/>
    <mergeCell ref="AQ3:AR3"/>
    <mergeCell ref="AS3:AT3"/>
    <mergeCell ref="AU3:AV3"/>
    <mergeCell ref="AM3:AM4"/>
    <mergeCell ref="AF3:AG3"/>
    <mergeCell ref="AD3:AE3"/>
    <mergeCell ref="A5:A9"/>
    <mergeCell ref="B5:B9"/>
    <mergeCell ref="N5:N9"/>
    <mergeCell ref="O5:O9"/>
    <mergeCell ref="AA5:AA9"/>
    <mergeCell ref="AB5:AB9"/>
    <mergeCell ref="AN5:AN9"/>
    <mergeCell ref="CA3:CA4"/>
    <mergeCell ref="CB3:CB4"/>
    <mergeCell ref="BP3:BP4"/>
    <mergeCell ref="BS3:BT3"/>
    <mergeCell ref="AO5:AO9"/>
    <mergeCell ref="BU3:BV3"/>
    <mergeCell ref="BW3:BX3"/>
    <mergeCell ref="BN3:BN4"/>
    <mergeCell ref="BO3:BO4"/>
    <mergeCell ref="BH3:BI3"/>
    <mergeCell ref="BJ3:BK3"/>
    <mergeCell ref="BA3:BA4"/>
    <mergeCell ref="BB3:BB4"/>
    <mergeCell ref="BC3:BC4"/>
    <mergeCell ref="BQ3:BR3"/>
    <mergeCell ref="BM3:BM4"/>
    <mergeCell ref="AN3:AN4"/>
    <mergeCell ref="BN5:BN9"/>
    <mergeCell ref="BO5:BO9"/>
    <mergeCell ref="CA5:CA9"/>
    <mergeCell ref="BB10:BB16"/>
    <mergeCell ref="BN10:BN16"/>
    <mergeCell ref="BO10:BO16"/>
    <mergeCell ref="CA10:CA16"/>
    <mergeCell ref="DF3:DG3"/>
    <mergeCell ref="DH3:DI3"/>
    <mergeCell ref="CC3:CC4"/>
    <mergeCell ref="CU3:CV3"/>
    <mergeCell ref="CW3:CX3"/>
    <mergeCell ref="DD3:DE3"/>
    <mergeCell ref="CF3:CG3"/>
    <mergeCell ref="CH3:CI3"/>
    <mergeCell ref="CJ3:CK3"/>
    <mergeCell ref="CQ3:CR3"/>
    <mergeCell ref="CS3:CT3"/>
    <mergeCell ref="CD3:CE3"/>
    <mergeCell ref="CB5:CB9"/>
    <mergeCell ref="CB10:CB16"/>
    <mergeCell ref="DC3:DC4"/>
    <mergeCell ref="DA5:DA9"/>
    <mergeCell ref="DB5:DB9"/>
    <mergeCell ref="A10:A16"/>
    <mergeCell ref="B10:B16"/>
    <mergeCell ref="N10:N16"/>
    <mergeCell ref="O10:O16"/>
    <mergeCell ref="AA10:AA16"/>
    <mergeCell ref="AB10:AB16"/>
    <mergeCell ref="AN10:AN16"/>
    <mergeCell ref="AO10:AO16"/>
    <mergeCell ref="BA10:BA16"/>
    <mergeCell ref="L10:L16"/>
    <mergeCell ref="A17:A20"/>
    <mergeCell ref="B17:B20"/>
    <mergeCell ref="N17:N20"/>
    <mergeCell ref="O17:O20"/>
    <mergeCell ref="AA17:AA20"/>
    <mergeCell ref="BO17:BO20"/>
    <mergeCell ref="CA17:CA20"/>
    <mergeCell ref="CB17:CB20"/>
    <mergeCell ref="A21:A26"/>
    <mergeCell ref="B21:B26"/>
    <mergeCell ref="N21:N26"/>
    <mergeCell ref="O21:O26"/>
    <mergeCell ref="AA21:AA26"/>
    <mergeCell ref="AB21:AB26"/>
    <mergeCell ref="AN21:AN26"/>
    <mergeCell ref="AB17:AB20"/>
    <mergeCell ref="AN17:AN20"/>
    <mergeCell ref="AO17:AO20"/>
    <mergeCell ref="BA17:BA20"/>
    <mergeCell ref="BB17:BB20"/>
    <mergeCell ref="BN17:BN20"/>
    <mergeCell ref="CB21:CB26"/>
    <mergeCell ref="AO21:AO26"/>
    <mergeCell ref="BA21:BA26"/>
    <mergeCell ref="BN21:BN26"/>
    <mergeCell ref="BO21:BO26"/>
    <mergeCell ref="CA21:CA26"/>
    <mergeCell ref="BB27:BB28"/>
    <mergeCell ref="BN27:BN28"/>
    <mergeCell ref="BO27:BO28"/>
    <mergeCell ref="CA27:CA28"/>
    <mergeCell ref="CB27:CB28"/>
    <mergeCell ref="A27:A28"/>
    <mergeCell ref="B27:B28"/>
    <mergeCell ref="N27:N28"/>
    <mergeCell ref="O27:O28"/>
    <mergeCell ref="AA27:AA28"/>
    <mergeCell ref="AB27:AB28"/>
    <mergeCell ref="AN27:AN28"/>
    <mergeCell ref="AO27:AO28"/>
    <mergeCell ref="BA27:BA28"/>
    <mergeCell ref="A29:A30"/>
    <mergeCell ref="B29:B30"/>
    <mergeCell ref="N29:N30"/>
    <mergeCell ref="O29:O30"/>
    <mergeCell ref="AA29:AA30"/>
    <mergeCell ref="BO29:BO30"/>
    <mergeCell ref="CA29:CA30"/>
    <mergeCell ref="CB29:CB30"/>
    <mergeCell ref="A31:A35"/>
    <mergeCell ref="B31:B35"/>
    <mergeCell ref="N31:N35"/>
    <mergeCell ref="O31:O35"/>
    <mergeCell ref="AA31:AA35"/>
    <mergeCell ref="AB31:AB35"/>
    <mergeCell ref="AN31:AN35"/>
    <mergeCell ref="AB29:AB30"/>
    <mergeCell ref="AN29:AN30"/>
    <mergeCell ref="AO29:AO30"/>
    <mergeCell ref="BA29:BA30"/>
    <mergeCell ref="BB29:BB30"/>
    <mergeCell ref="BN29:BN30"/>
    <mergeCell ref="L31:L35"/>
    <mergeCell ref="CB31:CB35"/>
    <mergeCell ref="B36:C36"/>
    <mergeCell ref="O36:P36"/>
    <mergeCell ref="AB36:AC36"/>
    <mergeCell ref="AO36:AP36"/>
    <mergeCell ref="BB36:BC36"/>
    <mergeCell ref="BO36:BP36"/>
    <mergeCell ref="CB36:CC36"/>
    <mergeCell ref="AO31:AO35"/>
    <mergeCell ref="BA31:BA35"/>
    <mergeCell ref="BB31:BB35"/>
    <mergeCell ref="BN31:BN35"/>
    <mergeCell ref="BO31:BO35"/>
    <mergeCell ref="CA31:CA35"/>
    <mergeCell ref="BY36:BZ36"/>
    <mergeCell ref="L36:M36"/>
    <mergeCell ref="Y5:Y9"/>
    <mergeCell ref="Y10:Y16"/>
    <mergeCell ref="Y17:Y20"/>
    <mergeCell ref="Y21:Y26"/>
    <mergeCell ref="Y27:Y28"/>
    <mergeCell ref="Y29:Y30"/>
    <mergeCell ref="Y31:Y35"/>
    <mergeCell ref="Y36:Z36"/>
    <mergeCell ref="AL3:AL4"/>
    <mergeCell ref="AL5:AL9"/>
    <mergeCell ref="AL10:AL16"/>
    <mergeCell ref="AL17:AL20"/>
    <mergeCell ref="AL21:AL26"/>
    <mergeCell ref="AL27:AL28"/>
    <mergeCell ref="AL29:AL30"/>
    <mergeCell ref="AL31:AL35"/>
    <mergeCell ref="AL36:AM36"/>
    <mergeCell ref="AA3:AA4"/>
    <mergeCell ref="AB3:AB4"/>
    <mergeCell ref="AY5:AY9"/>
    <mergeCell ref="AY10:AY16"/>
    <mergeCell ref="AY17:AY20"/>
    <mergeCell ref="AY21:AY26"/>
    <mergeCell ref="AY27:AY28"/>
    <mergeCell ref="AY29:AY30"/>
    <mergeCell ref="AY31:AY35"/>
    <mergeCell ref="AY36:AZ36"/>
    <mergeCell ref="BL3:BL4"/>
    <mergeCell ref="BL5:BL9"/>
    <mergeCell ref="BL10:BL16"/>
    <mergeCell ref="BL17:BL20"/>
    <mergeCell ref="BL21:BL26"/>
    <mergeCell ref="BL27:BL28"/>
    <mergeCell ref="BL29:BL30"/>
    <mergeCell ref="BL31:BL35"/>
    <mergeCell ref="BL36:BM36"/>
    <mergeCell ref="BB21:BB26"/>
    <mergeCell ref="AY3:AY4"/>
    <mergeCell ref="AZ3:AZ4"/>
    <mergeCell ref="BA5:BA9"/>
    <mergeCell ref="BB5:BB9"/>
    <mergeCell ref="DL3:DL4"/>
    <mergeCell ref="CN3:CN4"/>
    <mergeCell ref="CO3:CO4"/>
    <mergeCell ref="CP3:CP4"/>
    <mergeCell ref="CN5:CN9"/>
    <mergeCell ref="CO5:CO9"/>
    <mergeCell ref="CN10:CN16"/>
    <mergeCell ref="DJ3:DK3"/>
    <mergeCell ref="BY3:BY4"/>
    <mergeCell ref="BZ3:BZ4"/>
    <mergeCell ref="BY5:BY9"/>
    <mergeCell ref="BY10:BY16"/>
    <mergeCell ref="BY17:BY20"/>
    <mergeCell ref="BY21:BY26"/>
    <mergeCell ref="BY27:BY28"/>
    <mergeCell ref="BY29:BY30"/>
    <mergeCell ref="BY31:BY35"/>
    <mergeCell ref="DM3:DM4"/>
    <mergeCell ref="DL5:DL9"/>
    <mergeCell ref="DL10:DL16"/>
    <mergeCell ref="DL17:DL20"/>
    <mergeCell ref="DL21:DL26"/>
    <mergeCell ref="DB27:DB28"/>
    <mergeCell ref="DA29:DA30"/>
    <mergeCell ref="DB29:DB30"/>
    <mergeCell ref="CO10:CO16"/>
    <mergeCell ref="CN17:CN20"/>
    <mergeCell ref="CO17:CO20"/>
    <mergeCell ref="CN21:CN26"/>
    <mergeCell ref="CO21:CO26"/>
    <mergeCell ref="CN27:CN28"/>
    <mergeCell ref="CO27:CO28"/>
    <mergeCell ref="CN29:CN30"/>
    <mergeCell ref="CO29:CO30"/>
    <mergeCell ref="CN31:CN35"/>
    <mergeCell ref="CO31:CO35"/>
    <mergeCell ref="DL36:DM36"/>
    <mergeCell ref="DA17:DA20"/>
    <mergeCell ref="DB17:DB20"/>
    <mergeCell ref="DA21:DA26"/>
    <mergeCell ref="DB21:DB26"/>
    <mergeCell ref="DA27:DA28"/>
    <mergeCell ref="DL27:DL28"/>
    <mergeCell ref="DL29:DL30"/>
    <mergeCell ref="DL31:DL35"/>
    <mergeCell ref="CO36:CP36"/>
    <mergeCell ref="DA3:DA4"/>
    <mergeCell ref="DB3:DB4"/>
    <mergeCell ref="CL21:CL26"/>
    <mergeCell ref="CL27:CL28"/>
    <mergeCell ref="CL29:CL30"/>
    <mergeCell ref="CL31:CL35"/>
    <mergeCell ref="DA31:DA35"/>
    <mergeCell ref="DB31:DB35"/>
    <mergeCell ref="DB36:DC36"/>
    <mergeCell ref="CY3:CY4"/>
    <mergeCell ref="CZ3:CZ4"/>
    <mergeCell ref="CY5:CY9"/>
    <mergeCell ref="CY10:CY16"/>
    <mergeCell ref="CY17:CY20"/>
    <mergeCell ref="CY21:CY26"/>
    <mergeCell ref="CY27:CY28"/>
    <mergeCell ref="CY29:CY30"/>
    <mergeCell ref="CY31:CY35"/>
    <mergeCell ref="CY36:CZ36"/>
    <mergeCell ref="DA10:DA16"/>
    <mergeCell ref="DB10:DB16"/>
    <mergeCell ref="CP1:CW1"/>
    <mergeCell ref="CP2:CX2"/>
    <mergeCell ref="DC1:DJ1"/>
    <mergeCell ref="DC2:DK2"/>
    <mergeCell ref="CL36:CM36"/>
    <mergeCell ref="C2:K2"/>
    <mergeCell ref="C1:J1"/>
    <mergeCell ref="P1:W1"/>
    <mergeCell ref="P2:X2"/>
    <mergeCell ref="AC1:AJ1"/>
    <mergeCell ref="AC2:AK2"/>
    <mergeCell ref="AP1:AW1"/>
    <mergeCell ref="AP2:AX2"/>
    <mergeCell ref="BC1:BJ1"/>
    <mergeCell ref="BC2:BK2"/>
    <mergeCell ref="BP1:BW1"/>
    <mergeCell ref="BP2:BX2"/>
    <mergeCell ref="CC1:CJ1"/>
    <mergeCell ref="CC2:CK2"/>
    <mergeCell ref="CL3:CL4"/>
    <mergeCell ref="CM3:CM4"/>
    <mergeCell ref="CL5:CL9"/>
    <mergeCell ref="CL10:CL16"/>
    <mergeCell ref="CL17:CL20"/>
  </mergeCells>
  <pageMargins left="0.42" right="0.26" top="0.51" bottom="0.24" header="0.3" footer="0.3"/>
  <pageSetup paperSize="9" scale="85" orientation="landscape" r:id="rId1"/>
  <colBreaks count="8" manualBreakCount="8">
    <brk id="13" max="1048575" man="1"/>
    <brk id="26" max="1048575" man="1"/>
    <brk id="39" max="1048575" man="1"/>
    <brk id="52" max="1048575" man="1"/>
    <brk id="65" max="1048575" man="1"/>
    <brk id="78" max="37" man="1"/>
    <brk id="91" max="37" man="1"/>
    <brk id="104" max="37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8"/>
  <sheetViews>
    <sheetView view="pageBreakPreview" zoomScaleSheetLayoutView="100" workbookViewId="0">
      <selection activeCell="A31" sqref="A31"/>
    </sheetView>
  </sheetViews>
  <sheetFormatPr defaultColWidth="8.85546875" defaultRowHeight="15" x14ac:dyDescent="0.25"/>
  <cols>
    <col min="1" max="1" width="17.7109375" style="182" customWidth="1"/>
    <col min="2" max="2" width="10.42578125" style="182" customWidth="1"/>
    <col min="3" max="3" width="12.42578125" style="182" customWidth="1"/>
    <col min="4" max="4" width="11.7109375" style="192" customWidth="1"/>
    <col min="5" max="5" width="13.85546875" style="192" customWidth="1"/>
    <col min="6" max="6" width="12.85546875" style="182" customWidth="1"/>
    <col min="7" max="7" width="11.140625" style="182" customWidth="1"/>
    <col min="8" max="8" width="9.5703125" style="182" customWidth="1"/>
    <col min="9" max="10" width="8.28515625" style="182" customWidth="1"/>
    <col min="11" max="11" width="10" style="182" customWidth="1"/>
    <col min="12" max="12" width="20.85546875" style="182" customWidth="1"/>
    <col min="13" max="16384" width="8.85546875" style="182"/>
  </cols>
  <sheetData>
    <row r="1" spans="1:12" s="169" customFormat="1" ht="17.25" customHeight="1" x14ac:dyDescent="0.25">
      <c r="A1" s="458" t="s">
        <v>837</v>
      </c>
      <c r="B1" s="458"/>
      <c r="C1" s="458"/>
      <c r="D1" s="458"/>
      <c r="E1" s="458"/>
      <c r="F1" s="458"/>
      <c r="G1" s="458"/>
      <c r="H1" s="458"/>
      <c r="I1" s="458"/>
      <c r="J1" s="458"/>
      <c r="K1" s="458"/>
      <c r="L1" s="458"/>
    </row>
    <row r="2" spans="1:12" s="169" customFormat="1" ht="17.25" customHeight="1" x14ac:dyDescent="0.25">
      <c r="A2" s="458" t="s">
        <v>838</v>
      </c>
      <c r="B2" s="458"/>
      <c r="C2" s="458"/>
      <c r="D2" s="458"/>
      <c r="E2" s="458"/>
      <c r="F2" s="458"/>
      <c r="G2" s="458"/>
      <c r="H2" s="458"/>
      <c r="I2" s="458"/>
      <c r="J2" s="458"/>
      <c r="K2" s="458"/>
      <c r="L2" s="458"/>
    </row>
    <row r="3" spans="1:12" s="169" customFormat="1" ht="17.25" x14ac:dyDescent="0.25">
      <c r="A3" s="170"/>
      <c r="B3" s="170"/>
      <c r="C3" s="170"/>
      <c r="D3" s="171"/>
      <c r="E3" s="171"/>
      <c r="F3" s="171"/>
      <c r="G3" s="171"/>
      <c r="H3" s="171"/>
      <c r="I3" s="457" t="s">
        <v>1105</v>
      </c>
      <c r="J3" s="457"/>
      <c r="K3" s="457"/>
      <c r="L3" s="457"/>
    </row>
    <row r="4" spans="1:12" s="172" customFormat="1" ht="64.5" customHeight="1" x14ac:dyDescent="0.25">
      <c r="A4" s="461" t="s">
        <v>68</v>
      </c>
      <c r="B4" s="456" t="s">
        <v>754</v>
      </c>
      <c r="C4" s="456" t="s">
        <v>1479</v>
      </c>
      <c r="D4" s="456" t="s">
        <v>1480</v>
      </c>
      <c r="E4" s="456"/>
      <c r="F4" s="456" t="s">
        <v>755</v>
      </c>
      <c r="G4" s="456" t="s">
        <v>756</v>
      </c>
      <c r="H4" s="456" t="s">
        <v>757</v>
      </c>
      <c r="I4" s="456" t="s">
        <v>1481</v>
      </c>
      <c r="J4" s="456"/>
      <c r="K4" s="456" t="s">
        <v>776</v>
      </c>
      <c r="L4" s="461" t="s">
        <v>907</v>
      </c>
    </row>
    <row r="5" spans="1:12" s="172" customFormat="1" ht="32.25" customHeight="1" x14ac:dyDescent="0.25">
      <c r="A5" s="461"/>
      <c r="B5" s="456"/>
      <c r="C5" s="456"/>
      <c r="D5" s="173" t="s">
        <v>539</v>
      </c>
      <c r="E5" s="173" t="s">
        <v>246</v>
      </c>
      <c r="F5" s="456"/>
      <c r="G5" s="456"/>
      <c r="H5" s="456"/>
      <c r="I5" s="174" t="s">
        <v>539</v>
      </c>
      <c r="J5" s="174" t="s">
        <v>246</v>
      </c>
      <c r="K5" s="456"/>
      <c r="L5" s="461"/>
    </row>
    <row r="6" spans="1:12" ht="27.75" customHeight="1" x14ac:dyDescent="0.25">
      <c r="A6" s="175" t="s">
        <v>557</v>
      </c>
      <c r="B6" s="176">
        <v>23</v>
      </c>
      <c r="C6" s="177">
        <v>275068</v>
      </c>
      <c r="D6" s="178">
        <v>38788.22</v>
      </c>
      <c r="E6" s="179">
        <v>37296.620000000003</v>
      </c>
      <c r="F6" s="178">
        <f t="shared" ref="F6:F31" si="0">E6-D6</f>
        <v>-1491.5999999999985</v>
      </c>
      <c r="G6" s="178">
        <v>1682.1</v>
      </c>
      <c r="H6" s="178">
        <v>190.46</v>
      </c>
      <c r="I6" s="178">
        <f t="shared" ref="I6:I31" si="1">D6/C6*100</f>
        <v>14.101320400773629</v>
      </c>
      <c r="J6" s="180">
        <f t="shared" ref="J6:J31" si="2">E6/C6*100</f>
        <v>13.559054488344701</v>
      </c>
      <c r="K6" s="181">
        <f t="shared" ref="K6:K31" si="3">J6-I6</f>
        <v>-0.54226591242892752</v>
      </c>
      <c r="L6" s="175" t="s">
        <v>648</v>
      </c>
    </row>
    <row r="7" spans="1:12" ht="27.75" customHeight="1" x14ac:dyDescent="0.25">
      <c r="A7" s="175" t="s">
        <v>556</v>
      </c>
      <c r="B7" s="176">
        <v>16</v>
      </c>
      <c r="C7" s="177">
        <v>83743</v>
      </c>
      <c r="D7" s="178">
        <v>5743.83</v>
      </c>
      <c r="E7" s="179">
        <v>14895.24</v>
      </c>
      <c r="F7" s="178">
        <f t="shared" si="0"/>
        <v>9151.41</v>
      </c>
      <c r="G7" s="178">
        <v>108.48</v>
      </c>
      <c r="H7" s="178">
        <v>9259.89</v>
      </c>
      <c r="I7" s="178">
        <f t="shared" si="1"/>
        <v>6.8588777569468489</v>
      </c>
      <c r="J7" s="179">
        <f t="shared" si="2"/>
        <v>17.786847855940195</v>
      </c>
      <c r="K7" s="181">
        <f t="shared" si="3"/>
        <v>10.927970098993345</v>
      </c>
      <c r="L7" s="175" t="s">
        <v>649</v>
      </c>
    </row>
    <row r="8" spans="1:12" ht="27.75" customHeight="1" x14ac:dyDescent="0.25">
      <c r="A8" s="175" t="s">
        <v>555</v>
      </c>
      <c r="B8" s="176">
        <v>23</v>
      </c>
      <c r="C8" s="177">
        <v>78438</v>
      </c>
      <c r="D8" s="178">
        <v>8778.02</v>
      </c>
      <c r="E8" s="179">
        <v>8453.86</v>
      </c>
      <c r="F8" s="178">
        <f t="shared" si="0"/>
        <v>-324.15999999999985</v>
      </c>
      <c r="G8" s="178">
        <v>862.56</v>
      </c>
      <c r="H8" s="178">
        <v>538.04</v>
      </c>
      <c r="I8" s="178">
        <f t="shared" si="1"/>
        <v>11.191029857977002</v>
      </c>
      <c r="J8" s="179">
        <f t="shared" si="2"/>
        <v>10.777760779214157</v>
      </c>
      <c r="K8" s="181">
        <f t="shared" si="3"/>
        <v>-0.4132690787628448</v>
      </c>
      <c r="L8" s="175" t="s">
        <v>650</v>
      </c>
    </row>
    <row r="9" spans="1:12" ht="27.75" customHeight="1" x14ac:dyDescent="0.25">
      <c r="A9" s="175" t="s">
        <v>554</v>
      </c>
      <c r="B9" s="176">
        <v>37</v>
      </c>
      <c r="C9" s="177">
        <v>94171</v>
      </c>
      <c r="D9" s="178">
        <v>6841.09</v>
      </c>
      <c r="E9" s="179">
        <v>9601.01</v>
      </c>
      <c r="F9" s="178">
        <f t="shared" si="0"/>
        <v>2759.92</v>
      </c>
      <c r="G9" s="178">
        <v>1895.09</v>
      </c>
      <c r="H9" s="178">
        <v>4654.41</v>
      </c>
      <c r="I9" s="178">
        <f t="shared" si="1"/>
        <v>7.2645400388654675</v>
      </c>
      <c r="J9" s="179">
        <f t="shared" si="2"/>
        <v>10.195293667902009</v>
      </c>
      <c r="K9" s="181">
        <f t="shared" si="3"/>
        <v>2.9307536290365412</v>
      </c>
      <c r="L9" s="175" t="s">
        <v>1106</v>
      </c>
    </row>
    <row r="10" spans="1:12" ht="27.75" customHeight="1" x14ac:dyDescent="0.25">
      <c r="A10" s="175" t="s">
        <v>553</v>
      </c>
      <c r="B10" s="176">
        <v>16</v>
      </c>
      <c r="C10" s="177">
        <v>135194</v>
      </c>
      <c r="D10" s="178">
        <v>11817.82</v>
      </c>
      <c r="E10" s="179">
        <v>11482.18</v>
      </c>
      <c r="F10" s="178">
        <f t="shared" si="0"/>
        <v>-335.63999999999942</v>
      </c>
      <c r="G10" s="178">
        <v>379.06</v>
      </c>
      <c r="H10" s="178">
        <v>43.15</v>
      </c>
      <c r="I10" s="178">
        <f t="shared" si="1"/>
        <v>8.7413790552835184</v>
      </c>
      <c r="J10" s="179">
        <f t="shared" si="2"/>
        <v>8.4931135997159632</v>
      </c>
      <c r="K10" s="181">
        <f t="shared" si="3"/>
        <v>-0.24826545556755519</v>
      </c>
      <c r="L10" s="175" t="s">
        <v>1107</v>
      </c>
    </row>
    <row r="11" spans="1:12" ht="27.75" customHeight="1" x14ac:dyDescent="0.25">
      <c r="A11" s="175" t="s">
        <v>552</v>
      </c>
      <c r="B11" s="176">
        <v>1</v>
      </c>
      <c r="C11" s="177">
        <v>1483</v>
      </c>
      <c r="D11" s="178">
        <v>83.34</v>
      </c>
      <c r="E11" s="179">
        <v>90.21</v>
      </c>
      <c r="F11" s="178">
        <f t="shared" si="0"/>
        <v>6.8699999999999903</v>
      </c>
      <c r="G11" s="178">
        <v>3.62</v>
      </c>
      <c r="H11" s="178">
        <v>10.27</v>
      </c>
      <c r="I11" s="178">
        <f t="shared" si="1"/>
        <v>5.6196898179366146</v>
      </c>
      <c r="J11" s="179">
        <f t="shared" si="2"/>
        <v>6.0829399865138232</v>
      </c>
      <c r="K11" s="181">
        <f t="shared" si="3"/>
        <v>0.46325016857720858</v>
      </c>
      <c r="L11" s="175" t="s">
        <v>1108</v>
      </c>
    </row>
    <row r="12" spans="1:12" ht="27.75" customHeight="1" x14ac:dyDescent="0.25">
      <c r="A12" s="175" t="s">
        <v>72</v>
      </c>
      <c r="B12" s="176">
        <v>2</v>
      </c>
      <c r="C12" s="177">
        <v>3702</v>
      </c>
      <c r="D12" s="178">
        <v>496.27</v>
      </c>
      <c r="E12" s="179">
        <v>489.08</v>
      </c>
      <c r="F12" s="178">
        <f t="shared" si="0"/>
        <v>-7.1899999999999977</v>
      </c>
      <c r="G12" s="178">
        <v>11.48</v>
      </c>
      <c r="H12" s="178">
        <v>3.99</v>
      </c>
      <c r="I12" s="178">
        <f t="shared" si="1"/>
        <v>13.405456509994599</v>
      </c>
      <c r="J12" s="179">
        <f t="shared" si="2"/>
        <v>13.211237169097783</v>
      </c>
      <c r="K12" s="181">
        <f t="shared" si="3"/>
        <v>-0.19421934089681514</v>
      </c>
      <c r="L12" s="175" t="s">
        <v>1109</v>
      </c>
    </row>
    <row r="13" spans="1:12" ht="27.75" customHeight="1" x14ac:dyDescent="0.25">
      <c r="A13" s="175" t="s">
        <v>73</v>
      </c>
      <c r="B13" s="176">
        <v>25</v>
      </c>
      <c r="C13" s="177">
        <v>196024</v>
      </c>
      <c r="D13" s="178">
        <v>21350.38</v>
      </c>
      <c r="E13" s="179">
        <v>20108.060000000001</v>
      </c>
      <c r="F13" s="178">
        <f t="shared" si="0"/>
        <v>-1242.3199999999997</v>
      </c>
      <c r="G13" s="178">
        <v>2858.99</v>
      </c>
      <c r="H13" s="178">
        <v>1616.67</v>
      </c>
      <c r="I13" s="178">
        <f t="shared" si="1"/>
        <v>10.891717340733788</v>
      </c>
      <c r="J13" s="179">
        <f t="shared" si="2"/>
        <v>10.257958209198874</v>
      </c>
      <c r="K13" s="181">
        <f t="shared" si="3"/>
        <v>-0.63375913153491403</v>
      </c>
      <c r="L13" s="175" t="s">
        <v>1110</v>
      </c>
    </row>
    <row r="14" spans="1:12" ht="27.75" customHeight="1" x14ac:dyDescent="0.25">
      <c r="A14" s="175" t="s">
        <v>75</v>
      </c>
      <c r="B14" s="176">
        <v>21</v>
      </c>
      <c r="C14" s="177">
        <v>44212</v>
      </c>
      <c r="D14" s="178">
        <v>2347.0500000000002</v>
      </c>
      <c r="E14" s="179">
        <v>2145.98</v>
      </c>
      <c r="F14" s="178">
        <f t="shared" si="0"/>
        <v>-201.07000000000016</v>
      </c>
      <c r="G14" s="178">
        <v>232.2</v>
      </c>
      <c r="H14" s="178">
        <v>31.92</v>
      </c>
      <c r="I14" s="178">
        <f t="shared" si="1"/>
        <v>5.3086266172079979</v>
      </c>
      <c r="J14" s="179">
        <f t="shared" si="2"/>
        <v>4.8538405862661715</v>
      </c>
      <c r="K14" s="181">
        <f t="shared" si="3"/>
        <v>-0.45478603094182635</v>
      </c>
      <c r="L14" s="175" t="s">
        <v>1111</v>
      </c>
    </row>
    <row r="15" spans="1:12" ht="27.75" customHeight="1" x14ac:dyDescent="0.25">
      <c r="A15" s="175" t="s">
        <v>77</v>
      </c>
      <c r="B15" s="176">
        <v>12</v>
      </c>
      <c r="C15" s="177">
        <v>55673</v>
      </c>
      <c r="D15" s="178">
        <v>22470.05</v>
      </c>
      <c r="E15" s="179">
        <v>22347.88</v>
      </c>
      <c r="F15" s="178">
        <f t="shared" si="0"/>
        <v>-122.16999999999825</v>
      </c>
      <c r="G15" s="178">
        <v>197.25</v>
      </c>
      <c r="H15" s="178">
        <v>75.569999999999993</v>
      </c>
      <c r="I15" s="178">
        <f t="shared" si="1"/>
        <v>40.360767337847783</v>
      </c>
      <c r="J15" s="179">
        <f t="shared" si="2"/>
        <v>40.14132523844593</v>
      </c>
      <c r="K15" s="181">
        <f t="shared" si="3"/>
        <v>-0.21944209940185289</v>
      </c>
      <c r="L15" s="175" t="s">
        <v>1112</v>
      </c>
    </row>
    <row r="16" spans="1:12" ht="27.75" customHeight="1" x14ac:dyDescent="0.25">
      <c r="A16" s="175" t="s">
        <v>10</v>
      </c>
      <c r="B16" s="176">
        <v>14</v>
      </c>
      <c r="C16" s="177">
        <v>101387</v>
      </c>
      <c r="D16" s="178">
        <v>73754.38</v>
      </c>
      <c r="E16" s="179">
        <v>75435.77</v>
      </c>
      <c r="F16" s="178">
        <f t="shared" si="0"/>
        <v>1681.3899999999994</v>
      </c>
      <c r="G16" s="178">
        <v>1191.48</v>
      </c>
      <c r="H16" s="178">
        <v>2872.78</v>
      </c>
      <c r="I16" s="178">
        <f t="shared" si="1"/>
        <v>72.745401284188318</v>
      </c>
      <c r="J16" s="179">
        <f t="shared" si="2"/>
        <v>74.403789440460812</v>
      </c>
      <c r="K16" s="181">
        <f t="shared" si="3"/>
        <v>1.658388156272494</v>
      </c>
      <c r="L16" s="175" t="s">
        <v>916</v>
      </c>
    </row>
    <row r="17" spans="1:12" ht="27.75" customHeight="1" x14ac:dyDescent="0.25">
      <c r="A17" s="175" t="s">
        <v>551</v>
      </c>
      <c r="B17" s="176">
        <v>24</v>
      </c>
      <c r="C17" s="177">
        <v>79706</v>
      </c>
      <c r="D17" s="178">
        <v>11670.14</v>
      </c>
      <c r="E17" s="179">
        <v>11017.38</v>
      </c>
      <c r="F17" s="178">
        <f t="shared" si="0"/>
        <v>-652.76000000000022</v>
      </c>
      <c r="G17" s="178">
        <v>1183.5</v>
      </c>
      <c r="H17" s="178">
        <v>531.16</v>
      </c>
      <c r="I17" s="178">
        <f t="shared" si="1"/>
        <v>14.641482447996387</v>
      </c>
      <c r="J17" s="179">
        <f t="shared" si="2"/>
        <v>13.822522771184101</v>
      </c>
      <c r="K17" s="181">
        <f t="shared" si="3"/>
        <v>-0.81895967681228576</v>
      </c>
      <c r="L17" s="175" t="s">
        <v>1113</v>
      </c>
    </row>
    <row r="18" spans="1:12" ht="27.75" customHeight="1" x14ac:dyDescent="0.25">
      <c r="A18" s="175" t="s">
        <v>71</v>
      </c>
      <c r="B18" s="176">
        <v>27</v>
      </c>
      <c r="C18" s="177">
        <v>191791</v>
      </c>
      <c r="D18" s="178">
        <v>14438.12</v>
      </c>
      <c r="E18" s="179">
        <v>13030.62</v>
      </c>
      <c r="F18" s="178">
        <f t="shared" si="0"/>
        <v>-1407.5</v>
      </c>
      <c r="G18" s="178">
        <v>1477.98</v>
      </c>
      <c r="H18" s="178">
        <v>70.819999999999993</v>
      </c>
      <c r="I18" s="178">
        <f t="shared" si="1"/>
        <v>7.5280487614121618</v>
      </c>
      <c r="J18" s="179">
        <f t="shared" si="2"/>
        <v>6.7941769947494928</v>
      </c>
      <c r="K18" s="181">
        <f t="shared" si="3"/>
        <v>-0.73387176666266907</v>
      </c>
      <c r="L18" s="175" t="s">
        <v>1114</v>
      </c>
    </row>
    <row r="19" spans="1:12" ht="27.75" customHeight="1" x14ac:dyDescent="0.25">
      <c r="A19" s="175" t="s">
        <v>550</v>
      </c>
      <c r="B19" s="176">
        <v>14</v>
      </c>
      <c r="C19" s="177">
        <v>38863</v>
      </c>
      <c r="D19" s="178">
        <v>2458.69</v>
      </c>
      <c r="E19" s="179">
        <v>2445.62</v>
      </c>
      <c r="F19" s="178">
        <f t="shared" si="0"/>
        <v>-13.070000000000164</v>
      </c>
      <c r="G19" s="178">
        <v>247.55</v>
      </c>
      <c r="H19" s="178">
        <v>234.44</v>
      </c>
      <c r="I19" s="178">
        <f t="shared" si="1"/>
        <v>6.3265573939222399</v>
      </c>
      <c r="J19" s="179">
        <f t="shared" si="2"/>
        <v>6.2929264338831281</v>
      </c>
      <c r="K19" s="181">
        <f t="shared" si="3"/>
        <v>-3.3630960039111812E-2</v>
      </c>
      <c r="L19" s="175" t="s">
        <v>1115</v>
      </c>
    </row>
    <row r="20" spans="1:12" ht="27.75" customHeight="1" x14ac:dyDescent="0.25">
      <c r="A20" s="175" t="s">
        <v>549</v>
      </c>
      <c r="B20" s="176">
        <v>48</v>
      </c>
      <c r="C20" s="177">
        <v>308252</v>
      </c>
      <c r="D20" s="178">
        <v>40042.980000000003</v>
      </c>
      <c r="E20" s="179">
        <v>40113.269999999997</v>
      </c>
      <c r="F20" s="178">
        <f t="shared" si="0"/>
        <v>70.289999999993597</v>
      </c>
      <c r="G20" s="178">
        <v>258.95</v>
      </c>
      <c r="H20" s="178">
        <v>329.25</v>
      </c>
      <c r="I20" s="178">
        <f t="shared" si="1"/>
        <v>12.990339073225805</v>
      </c>
      <c r="J20" s="179">
        <f t="shared" si="2"/>
        <v>13.013141844983972</v>
      </c>
      <c r="K20" s="181">
        <f t="shared" si="3"/>
        <v>2.280277175816714E-2</v>
      </c>
      <c r="L20" s="175" t="s">
        <v>1116</v>
      </c>
    </row>
    <row r="21" spans="1:12" ht="27.75" customHeight="1" x14ac:dyDescent="0.25">
      <c r="A21" s="175" t="s">
        <v>14</v>
      </c>
      <c r="B21" s="176">
        <v>35</v>
      </c>
      <c r="C21" s="177">
        <v>307690</v>
      </c>
      <c r="D21" s="178">
        <v>38262.81</v>
      </c>
      <c r="E21" s="179">
        <v>37830.82</v>
      </c>
      <c r="F21" s="178">
        <f t="shared" si="0"/>
        <v>-431.98999999999796</v>
      </c>
      <c r="G21" s="178">
        <v>469.93</v>
      </c>
      <c r="H21" s="178">
        <v>38.22</v>
      </c>
      <c r="I21" s="178">
        <f t="shared" si="1"/>
        <v>12.435506516298872</v>
      </c>
      <c r="J21" s="179">
        <f t="shared" si="2"/>
        <v>12.295108713315351</v>
      </c>
      <c r="K21" s="181">
        <f t="shared" si="3"/>
        <v>-0.14039780298352156</v>
      </c>
      <c r="L21" s="175" t="s">
        <v>682</v>
      </c>
    </row>
    <row r="22" spans="1:12" ht="27.75" customHeight="1" x14ac:dyDescent="0.25">
      <c r="A22" s="175" t="s">
        <v>548</v>
      </c>
      <c r="B22" s="176">
        <v>9</v>
      </c>
      <c r="C22" s="177">
        <v>22327</v>
      </c>
      <c r="D22" s="178">
        <v>7027.47</v>
      </c>
      <c r="E22" s="179">
        <v>5648.53</v>
      </c>
      <c r="F22" s="178">
        <f t="shared" si="0"/>
        <v>-1378.9400000000005</v>
      </c>
      <c r="G22" s="178">
        <v>2391.1</v>
      </c>
      <c r="H22" s="178">
        <v>1012.14</v>
      </c>
      <c r="I22" s="178">
        <f t="shared" si="1"/>
        <v>31.475209387736825</v>
      </c>
      <c r="J22" s="179">
        <f t="shared" si="2"/>
        <v>25.299099744703724</v>
      </c>
      <c r="K22" s="181">
        <f t="shared" si="3"/>
        <v>-6.1761096430331008</v>
      </c>
      <c r="L22" s="175" t="s">
        <v>1117</v>
      </c>
    </row>
    <row r="23" spans="1:12" ht="27.75" customHeight="1" x14ac:dyDescent="0.25">
      <c r="A23" s="175" t="s">
        <v>547</v>
      </c>
      <c r="B23" s="176">
        <v>7</v>
      </c>
      <c r="C23" s="177">
        <v>22429</v>
      </c>
      <c r="D23" s="178">
        <v>3865.76</v>
      </c>
      <c r="E23" s="179">
        <v>4127.43</v>
      </c>
      <c r="F23" s="178">
        <f t="shared" si="0"/>
        <v>261.67000000000007</v>
      </c>
      <c r="G23" s="178">
        <v>93.86</v>
      </c>
      <c r="H23" s="178">
        <v>355.13</v>
      </c>
      <c r="I23" s="178">
        <f t="shared" si="1"/>
        <v>17.235543269873823</v>
      </c>
      <c r="J23" s="179">
        <f t="shared" si="2"/>
        <v>18.402202505684606</v>
      </c>
      <c r="K23" s="181">
        <f t="shared" si="3"/>
        <v>1.1666592358107835</v>
      </c>
      <c r="L23" s="175" t="s">
        <v>1118</v>
      </c>
    </row>
    <row r="24" spans="1:12" ht="27.75" customHeight="1" x14ac:dyDescent="0.25">
      <c r="A24" s="175" t="s">
        <v>546</v>
      </c>
      <c r="B24" s="176">
        <v>8</v>
      </c>
      <c r="C24" s="177">
        <v>21081</v>
      </c>
      <c r="D24" s="178">
        <v>6021.14</v>
      </c>
      <c r="E24" s="179">
        <v>4958.6400000000003</v>
      </c>
      <c r="F24" s="178">
        <f t="shared" si="0"/>
        <v>-1062.5</v>
      </c>
      <c r="G24" s="178">
        <v>2669.27</v>
      </c>
      <c r="H24" s="178">
        <v>1606.71</v>
      </c>
      <c r="I24" s="178">
        <f t="shared" si="1"/>
        <v>28.561927802286419</v>
      </c>
      <c r="J24" s="179">
        <f t="shared" si="2"/>
        <v>23.521844314785827</v>
      </c>
      <c r="K24" s="181">
        <f t="shared" si="3"/>
        <v>-5.040083487500592</v>
      </c>
      <c r="L24" s="175" t="s">
        <v>1119</v>
      </c>
    </row>
    <row r="25" spans="1:12" ht="27.75" customHeight="1" x14ac:dyDescent="0.25">
      <c r="A25" s="175" t="s">
        <v>545</v>
      </c>
      <c r="B25" s="176">
        <v>7</v>
      </c>
      <c r="C25" s="177">
        <v>16579</v>
      </c>
      <c r="D25" s="178">
        <v>4815.18</v>
      </c>
      <c r="E25" s="179">
        <v>5266.72</v>
      </c>
      <c r="F25" s="178">
        <f t="shared" si="0"/>
        <v>451.53999999999996</v>
      </c>
      <c r="G25" s="178">
        <v>721.75</v>
      </c>
      <c r="H25" s="178">
        <v>1172.5999999999999</v>
      </c>
      <c r="I25" s="178">
        <f t="shared" si="1"/>
        <v>29.043850654442373</v>
      </c>
      <c r="J25" s="179">
        <f t="shared" si="2"/>
        <v>31.767416611375836</v>
      </c>
      <c r="K25" s="181">
        <f t="shared" si="3"/>
        <v>2.7235659569334629</v>
      </c>
      <c r="L25" s="175" t="s">
        <v>1120</v>
      </c>
    </row>
    <row r="26" spans="1:12" ht="27.75" customHeight="1" x14ac:dyDescent="0.25">
      <c r="A26" s="175" t="s">
        <v>19</v>
      </c>
      <c r="B26" s="176">
        <v>30</v>
      </c>
      <c r="C26" s="177">
        <v>155707</v>
      </c>
      <c r="D26" s="178">
        <v>16648.27</v>
      </c>
      <c r="E26" s="179">
        <v>16425.759999999998</v>
      </c>
      <c r="F26" s="178">
        <f t="shared" si="0"/>
        <v>-222.51000000000204</v>
      </c>
      <c r="G26" s="178">
        <v>271.75</v>
      </c>
      <c r="H26" s="178">
        <v>48.69</v>
      </c>
      <c r="I26" s="178">
        <f t="shared" si="1"/>
        <v>10.692049811504942</v>
      </c>
      <c r="J26" s="179">
        <f t="shared" si="2"/>
        <v>10.54914679494178</v>
      </c>
      <c r="K26" s="181">
        <f t="shared" si="3"/>
        <v>-0.14290301656316196</v>
      </c>
      <c r="L26" s="175" t="s">
        <v>830</v>
      </c>
    </row>
    <row r="27" spans="1:12" ht="27.75" customHeight="1" x14ac:dyDescent="0.25">
      <c r="A27" s="175" t="s">
        <v>76</v>
      </c>
      <c r="B27" s="176">
        <v>20</v>
      </c>
      <c r="C27" s="177">
        <v>50362</v>
      </c>
      <c r="D27" s="178">
        <v>1019.5</v>
      </c>
      <c r="E27" s="179">
        <v>936.83</v>
      </c>
      <c r="F27" s="178">
        <f t="shared" si="0"/>
        <v>-82.669999999999959</v>
      </c>
      <c r="G27" s="178">
        <v>112.7</v>
      </c>
      <c r="H27" s="178">
        <v>30.56</v>
      </c>
      <c r="I27" s="178">
        <f t="shared" si="1"/>
        <v>2.0243437512410152</v>
      </c>
      <c r="J27" s="179">
        <f t="shared" si="2"/>
        <v>1.8601922084111038</v>
      </c>
      <c r="K27" s="181">
        <f t="shared" si="3"/>
        <v>-0.1641515428299114</v>
      </c>
      <c r="L27" s="175" t="s">
        <v>1121</v>
      </c>
    </row>
    <row r="28" spans="1:12" ht="27.75" customHeight="1" x14ac:dyDescent="0.25">
      <c r="A28" s="175" t="s">
        <v>74</v>
      </c>
      <c r="B28" s="176">
        <v>32</v>
      </c>
      <c r="C28" s="177">
        <v>342239</v>
      </c>
      <c r="D28" s="178">
        <v>93689.47</v>
      </c>
      <c r="E28" s="179">
        <v>84929.1</v>
      </c>
      <c r="F28" s="178">
        <f t="shared" si="0"/>
        <v>-8760.3699999999953</v>
      </c>
      <c r="G28" s="178">
        <v>10264.6</v>
      </c>
      <c r="H28" s="178">
        <v>1503.37</v>
      </c>
      <c r="I28" s="178">
        <f t="shared" si="1"/>
        <v>27.375451073664898</v>
      </c>
      <c r="J28" s="179">
        <f t="shared" si="2"/>
        <v>24.81572818994913</v>
      </c>
      <c r="K28" s="181">
        <f t="shared" si="3"/>
        <v>-2.5597228837157679</v>
      </c>
      <c r="L28" s="175" t="s">
        <v>1122</v>
      </c>
    </row>
    <row r="29" spans="1:12" ht="27.75" customHeight="1" x14ac:dyDescent="0.25">
      <c r="A29" s="175" t="s">
        <v>22</v>
      </c>
      <c r="B29" s="176">
        <v>4</v>
      </c>
      <c r="C29" s="177">
        <v>7096</v>
      </c>
      <c r="D29" s="178">
        <v>3280.88</v>
      </c>
      <c r="E29" s="179">
        <v>3273.15</v>
      </c>
      <c r="F29" s="178">
        <f t="shared" si="0"/>
        <v>-7.7300000000000182</v>
      </c>
      <c r="G29" s="178">
        <v>11.83</v>
      </c>
      <c r="H29" s="178">
        <v>4.29</v>
      </c>
      <c r="I29" s="178">
        <f t="shared" si="1"/>
        <v>46.235625704622322</v>
      </c>
      <c r="J29" s="179">
        <f t="shared" si="2"/>
        <v>46.126691093573847</v>
      </c>
      <c r="K29" s="181">
        <f t="shared" si="3"/>
        <v>-0.10893461104847546</v>
      </c>
      <c r="L29" s="175" t="s">
        <v>702</v>
      </c>
    </row>
    <row r="30" spans="1:12" ht="27.75" customHeight="1" x14ac:dyDescent="0.25">
      <c r="A30" s="175" t="s">
        <v>69</v>
      </c>
      <c r="B30" s="176">
        <v>30</v>
      </c>
      <c r="C30" s="177">
        <v>130058</v>
      </c>
      <c r="D30" s="178">
        <v>9125.56</v>
      </c>
      <c r="E30" s="179">
        <v>8721.7900000000009</v>
      </c>
      <c r="F30" s="178">
        <f t="shared" si="0"/>
        <v>-403.76999999999862</v>
      </c>
      <c r="G30" s="178">
        <v>426.78</v>
      </c>
      <c r="H30" s="178">
        <v>22.74</v>
      </c>
      <c r="I30" s="178">
        <f t="shared" si="1"/>
        <v>7.0165310861308035</v>
      </c>
      <c r="J30" s="179">
        <f t="shared" si="2"/>
        <v>6.7060772885943196</v>
      </c>
      <c r="K30" s="181">
        <f t="shared" si="3"/>
        <v>-0.31045379753648383</v>
      </c>
      <c r="L30" s="175" t="s">
        <v>1123</v>
      </c>
    </row>
    <row r="31" spans="1:12" ht="27.75" customHeight="1" x14ac:dyDescent="0.25">
      <c r="A31" s="175" t="s">
        <v>25</v>
      </c>
      <c r="B31" s="176">
        <v>4</v>
      </c>
      <c r="C31" s="177">
        <v>10486</v>
      </c>
      <c r="D31" s="178">
        <v>1315.17</v>
      </c>
      <c r="E31" s="179">
        <v>964.64</v>
      </c>
      <c r="F31" s="178">
        <f t="shared" si="0"/>
        <v>-350.53000000000009</v>
      </c>
      <c r="G31" s="178">
        <v>486.15</v>
      </c>
      <c r="H31" s="178">
        <v>135.07</v>
      </c>
      <c r="I31" s="178">
        <f t="shared" si="1"/>
        <v>12.542151440015259</v>
      </c>
      <c r="J31" s="179">
        <f t="shared" si="2"/>
        <v>9.1993133702078964</v>
      </c>
      <c r="K31" s="181">
        <f t="shared" si="3"/>
        <v>-3.3428380698073621</v>
      </c>
      <c r="L31" s="175" t="s">
        <v>924</v>
      </c>
    </row>
    <row r="32" spans="1:12" ht="27.75" customHeight="1" x14ac:dyDescent="0.25">
      <c r="A32" s="175" t="s">
        <v>78</v>
      </c>
      <c r="B32" s="176">
        <v>70</v>
      </c>
      <c r="C32" s="177">
        <v>240928</v>
      </c>
      <c r="D32" s="178">
        <v>10988.59</v>
      </c>
      <c r="E32" s="179">
        <v>9881.24</v>
      </c>
      <c r="F32" s="178">
        <f t="shared" ref="F32:F34" si="4">E32-D32</f>
        <v>-1107.3500000000004</v>
      </c>
      <c r="G32" s="178">
        <v>1269.71</v>
      </c>
      <c r="H32" s="177">
        <v>163.08000000000001</v>
      </c>
      <c r="I32" s="178">
        <f t="shared" ref="I32:I34" si="5">D32/C32*100</f>
        <v>4.5609435183955371</v>
      </c>
      <c r="J32" s="179">
        <f t="shared" ref="J32:J34" si="6">E32/C32*100</f>
        <v>4.1013248771417192</v>
      </c>
      <c r="K32" s="181">
        <f t="shared" ref="K32:K34" si="7">J32-I32</f>
        <v>-0.45961864125381791</v>
      </c>
      <c r="L32" s="175" t="s">
        <v>1125</v>
      </c>
    </row>
    <row r="33" spans="1:14" ht="27.75" customHeight="1" x14ac:dyDescent="0.25">
      <c r="A33" s="175" t="s">
        <v>544</v>
      </c>
      <c r="B33" s="176">
        <v>13</v>
      </c>
      <c r="C33" s="177">
        <v>53483</v>
      </c>
      <c r="D33" s="178">
        <v>12790.06</v>
      </c>
      <c r="E33" s="179">
        <v>12859.53</v>
      </c>
      <c r="F33" s="178">
        <f t="shared" si="4"/>
        <v>69.470000000001164</v>
      </c>
      <c r="G33" s="178">
        <v>440.35</v>
      </c>
      <c r="H33" s="178">
        <v>509.86</v>
      </c>
      <c r="I33" s="178">
        <f t="shared" si="5"/>
        <v>23.914253127161899</v>
      </c>
      <c r="J33" s="179">
        <f t="shared" si="6"/>
        <v>24.044144868462876</v>
      </c>
      <c r="K33" s="181">
        <f t="shared" si="7"/>
        <v>0.1298917413009768</v>
      </c>
      <c r="L33" s="175" t="s">
        <v>1126</v>
      </c>
    </row>
    <row r="34" spans="1:14" ht="27.75" customHeight="1" x14ac:dyDescent="0.25">
      <c r="A34" s="175" t="s">
        <v>28</v>
      </c>
      <c r="B34" s="176">
        <v>19</v>
      </c>
      <c r="C34" s="177">
        <v>88752</v>
      </c>
      <c r="D34" s="178">
        <v>1994.41</v>
      </c>
      <c r="E34" s="179">
        <v>1929.2</v>
      </c>
      <c r="F34" s="178">
        <f t="shared" si="4"/>
        <v>-65.210000000000036</v>
      </c>
      <c r="G34" s="178">
        <v>92.98</v>
      </c>
      <c r="H34" s="178">
        <v>28.46</v>
      </c>
      <c r="I34" s="178">
        <f t="shared" si="5"/>
        <v>2.2471718947178658</v>
      </c>
      <c r="J34" s="179">
        <f t="shared" si="6"/>
        <v>2.1736974941409772</v>
      </c>
      <c r="K34" s="181">
        <f t="shared" si="7"/>
        <v>-7.3474400576888588E-2</v>
      </c>
      <c r="L34" s="175" t="s">
        <v>925</v>
      </c>
    </row>
    <row r="35" spans="1:14" ht="27.75" customHeight="1" x14ac:dyDescent="0.25">
      <c r="A35" s="175" t="s">
        <v>543</v>
      </c>
      <c r="B35" s="176">
        <v>8</v>
      </c>
      <c r="C35" s="177">
        <v>9490</v>
      </c>
      <c r="D35" s="178">
        <v>337.3</v>
      </c>
      <c r="E35" s="179">
        <v>315</v>
      </c>
      <c r="F35" s="178">
        <f>E35-D35</f>
        <v>-22.300000000000011</v>
      </c>
      <c r="G35" s="178">
        <v>27.33</v>
      </c>
      <c r="H35" s="178">
        <v>4.68</v>
      </c>
      <c r="I35" s="178">
        <f>D35/C35*100</f>
        <v>3.5542676501580615</v>
      </c>
      <c r="J35" s="179">
        <f>E35/C35*100</f>
        <v>3.3192834562697575</v>
      </c>
      <c r="K35" s="181">
        <f>J35-I35</f>
        <v>-0.23498419388830394</v>
      </c>
      <c r="L35" s="175" t="s">
        <v>1124</v>
      </c>
    </row>
    <row r="36" spans="1:14" ht="27.75" customHeight="1" x14ac:dyDescent="0.25">
      <c r="A36" s="183" t="s">
        <v>247</v>
      </c>
      <c r="B36" s="184">
        <f>SUM(B6:B35)</f>
        <v>599</v>
      </c>
      <c r="C36" s="184">
        <f>SUM(C6:C35)</f>
        <v>3166414</v>
      </c>
      <c r="D36" s="185">
        <f>SUM(D6:D35)</f>
        <v>472261.95000000007</v>
      </c>
      <c r="E36" s="186">
        <f>SUM(E6:E35)</f>
        <v>467021.16000000015</v>
      </c>
      <c r="F36" s="185">
        <f t="shared" ref="F36" si="8">E36-D36</f>
        <v>-5240.7899999999208</v>
      </c>
      <c r="G36" s="184">
        <f>SUM(G6:G35)</f>
        <v>32340.38</v>
      </c>
      <c r="H36" s="184">
        <f>SUM(H6:H35)</f>
        <v>27098.42</v>
      </c>
      <c r="I36" s="185">
        <f t="shared" ref="I36" si="9">D36/C36*100</f>
        <v>14.914725301239828</v>
      </c>
      <c r="J36" s="186">
        <f t="shared" ref="J36" si="10">E36/C36*100</f>
        <v>14.749213463558467</v>
      </c>
      <c r="K36" s="187">
        <f t="shared" ref="K36" si="11">J36-I36</f>
        <v>-0.16551183768136113</v>
      </c>
      <c r="L36" s="183" t="s">
        <v>795</v>
      </c>
      <c r="N36" s="188"/>
    </row>
    <row r="37" spans="1:14" ht="18" customHeight="1" x14ac:dyDescent="0.25">
      <c r="A37" s="462" t="s">
        <v>542</v>
      </c>
      <c r="B37" s="462"/>
      <c r="C37" s="462"/>
      <c r="D37" s="462"/>
      <c r="E37" s="462"/>
      <c r="F37" s="462"/>
      <c r="G37" s="462"/>
      <c r="H37" s="462"/>
      <c r="I37" s="462"/>
      <c r="J37" s="462"/>
      <c r="K37" s="462"/>
      <c r="L37" s="189"/>
    </row>
    <row r="38" spans="1:14" ht="44.25" hidden="1" customHeight="1" x14ac:dyDescent="0.25">
      <c r="A38" s="190" t="s">
        <v>541</v>
      </c>
      <c r="B38" s="463" t="s">
        <v>540</v>
      </c>
      <c r="C38" s="463"/>
      <c r="D38" s="463"/>
      <c r="E38" s="463"/>
      <c r="F38" s="463"/>
      <c r="G38" s="463"/>
      <c r="H38" s="463"/>
      <c r="I38" s="463"/>
      <c r="J38" s="463"/>
      <c r="K38" s="463"/>
      <c r="L38" s="190"/>
    </row>
    <row r="39" spans="1:14" ht="18.75" customHeight="1" x14ac:dyDescent="0.25">
      <c r="A39" s="191" t="s">
        <v>829</v>
      </c>
      <c r="B39" s="191"/>
      <c r="C39" s="191"/>
      <c r="D39" s="191"/>
      <c r="E39" s="191"/>
      <c r="F39" s="191"/>
      <c r="G39" s="191"/>
      <c r="H39" s="191"/>
      <c r="I39" s="191"/>
      <c r="J39" s="191"/>
      <c r="K39" s="191"/>
      <c r="L39" s="190"/>
    </row>
    <row r="45" spans="1:14" x14ac:dyDescent="0.25">
      <c r="F45" s="193"/>
    </row>
    <row r="46" spans="1:14" x14ac:dyDescent="0.25">
      <c r="A46" s="459"/>
      <c r="B46" s="459"/>
      <c r="C46" s="459"/>
      <c r="D46" s="459"/>
      <c r="E46" s="459"/>
      <c r="F46" s="459"/>
      <c r="G46" s="459"/>
      <c r="H46" s="459"/>
      <c r="I46" s="459"/>
      <c r="J46" s="459"/>
    </row>
    <row r="48" spans="1:14" x14ac:dyDescent="0.25">
      <c r="F48" s="460"/>
      <c r="G48" s="459"/>
      <c r="H48" s="459"/>
      <c r="I48" s="459"/>
      <c r="J48" s="459"/>
      <c r="K48" s="459"/>
      <c r="L48" s="459"/>
      <c r="M48" s="459"/>
    </row>
  </sheetData>
  <sortState ref="A5:L34">
    <sortCondition ref="A5:A34"/>
  </sortState>
  <mergeCells count="17">
    <mergeCell ref="F48:M48"/>
    <mergeCell ref="L4:L5"/>
    <mergeCell ref="A37:K37"/>
    <mergeCell ref="B38:K38"/>
    <mergeCell ref="A4:A5"/>
    <mergeCell ref="B4:B5"/>
    <mergeCell ref="C4:C5"/>
    <mergeCell ref="D4:E4"/>
    <mergeCell ref="F4:F5"/>
    <mergeCell ref="G4:G5"/>
    <mergeCell ref="H4:H5"/>
    <mergeCell ref="I4:J4"/>
    <mergeCell ref="K4:K5"/>
    <mergeCell ref="I3:L3"/>
    <mergeCell ref="A1:L1"/>
    <mergeCell ref="A2:L2"/>
    <mergeCell ref="A46:J46"/>
  </mergeCells>
  <printOptions horizontalCentered="1" verticalCentered="1"/>
  <pageMargins left="0.78740157480314998" right="0.70866141732283505" top="0.17" bottom="0.23" header="0.19" footer="0.31496062992126"/>
  <pageSetup scale="6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5"/>
  <sheetViews>
    <sheetView view="pageBreakPreview" zoomScaleSheetLayoutView="100" workbookViewId="0">
      <selection activeCell="A31" sqref="A31"/>
    </sheetView>
  </sheetViews>
  <sheetFormatPr defaultRowHeight="15" x14ac:dyDescent="0.25"/>
  <cols>
    <col min="1" max="1" width="6.28515625" style="134" customWidth="1"/>
    <col min="2" max="2" width="13.85546875" style="167" customWidth="1"/>
    <col min="3" max="3" width="23.42578125" style="168" customWidth="1"/>
    <col min="4" max="4" width="23" style="134" customWidth="1"/>
    <col min="5" max="5" width="11.28515625" style="134" customWidth="1"/>
    <col min="6" max="6" width="8.42578125" style="134" customWidth="1"/>
    <col min="7" max="7" width="9.140625" style="134"/>
    <col min="8" max="8" width="20.28515625" style="134" customWidth="1"/>
    <col min="9" max="9" width="21.85546875" style="134" customWidth="1"/>
    <col min="10" max="256" width="9.140625" style="134"/>
    <col min="257" max="257" width="12.42578125" style="134" customWidth="1"/>
    <col min="258" max="258" width="22.28515625" style="134" bestFit="1" customWidth="1"/>
    <col min="259" max="259" width="23" style="134" bestFit="1" customWidth="1"/>
    <col min="260" max="260" width="17.85546875" style="134" bestFit="1" customWidth="1"/>
    <col min="261" max="512" width="9.140625" style="134"/>
    <col min="513" max="513" width="12.42578125" style="134" customWidth="1"/>
    <col min="514" max="514" width="22.28515625" style="134" bestFit="1" customWidth="1"/>
    <col min="515" max="515" width="23" style="134" bestFit="1" customWidth="1"/>
    <col min="516" max="516" width="17.85546875" style="134" bestFit="1" customWidth="1"/>
    <col min="517" max="768" width="9.140625" style="134"/>
    <col min="769" max="769" width="12.42578125" style="134" customWidth="1"/>
    <col min="770" max="770" width="22.28515625" style="134" bestFit="1" customWidth="1"/>
    <col min="771" max="771" width="23" style="134" bestFit="1" customWidth="1"/>
    <col min="772" max="772" width="17.85546875" style="134" bestFit="1" customWidth="1"/>
    <col min="773" max="1024" width="9.140625" style="134"/>
    <col min="1025" max="1025" width="12.42578125" style="134" customWidth="1"/>
    <col min="1026" max="1026" width="22.28515625" style="134" bestFit="1" customWidth="1"/>
    <col min="1027" max="1027" width="23" style="134" bestFit="1" customWidth="1"/>
    <col min="1028" max="1028" width="17.85546875" style="134" bestFit="1" customWidth="1"/>
    <col min="1029" max="1280" width="9.140625" style="134"/>
    <col min="1281" max="1281" width="12.42578125" style="134" customWidth="1"/>
    <col min="1282" max="1282" width="22.28515625" style="134" bestFit="1" customWidth="1"/>
    <col min="1283" max="1283" width="23" style="134" bestFit="1" customWidth="1"/>
    <col min="1284" max="1284" width="17.85546875" style="134" bestFit="1" customWidth="1"/>
    <col min="1285" max="1536" width="9.140625" style="134"/>
    <col min="1537" max="1537" width="12.42578125" style="134" customWidth="1"/>
    <col min="1538" max="1538" width="22.28515625" style="134" bestFit="1" customWidth="1"/>
    <col min="1539" max="1539" width="23" style="134" bestFit="1" customWidth="1"/>
    <col min="1540" max="1540" width="17.85546875" style="134" bestFit="1" customWidth="1"/>
    <col min="1541" max="1792" width="9.140625" style="134"/>
    <col min="1793" max="1793" width="12.42578125" style="134" customWidth="1"/>
    <col min="1794" max="1794" width="22.28515625" style="134" bestFit="1" customWidth="1"/>
    <col min="1795" max="1795" width="23" style="134" bestFit="1" customWidth="1"/>
    <col min="1796" max="1796" width="17.85546875" style="134" bestFit="1" customWidth="1"/>
    <col min="1797" max="2048" width="9.140625" style="134"/>
    <col min="2049" max="2049" width="12.42578125" style="134" customWidth="1"/>
    <col min="2050" max="2050" width="22.28515625" style="134" bestFit="1" customWidth="1"/>
    <col min="2051" max="2051" width="23" style="134" bestFit="1" customWidth="1"/>
    <col min="2052" max="2052" width="17.85546875" style="134" bestFit="1" customWidth="1"/>
    <col min="2053" max="2304" width="9.140625" style="134"/>
    <col min="2305" max="2305" width="12.42578125" style="134" customWidth="1"/>
    <col min="2306" max="2306" width="22.28515625" style="134" bestFit="1" customWidth="1"/>
    <col min="2307" max="2307" width="23" style="134" bestFit="1" customWidth="1"/>
    <col min="2308" max="2308" width="17.85546875" style="134" bestFit="1" customWidth="1"/>
    <col min="2309" max="2560" width="9.140625" style="134"/>
    <col min="2561" max="2561" width="12.42578125" style="134" customWidth="1"/>
    <col min="2562" max="2562" width="22.28515625" style="134" bestFit="1" customWidth="1"/>
    <col min="2563" max="2563" width="23" style="134" bestFit="1" customWidth="1"/>
    <col min="2564" max="2564" width="17.85546875" style="134" bestFit="1" customWidth="1"/>
    <col min="2565" max="2816" width="9.140625" style="134"/>
    <col min="2817" max="2817" width="12.42578125" style="134" customWidth="1"/>
    <col min="2818" max="2818" width="22.28515625" style="134" bestFit="1" customWidth="1"/>
    <col min="2819" max="2819" width="23" style="134" bestFit="1" customWidth="1"/>
    <col min="2820" max="2820" width="17.85546875" style="134" bestFit="1" customWidth="1"/>
    <col min="2821" max="3072" width="9.140625" style="134"/>
    <col min="3073" max="3073" width="12.42578125" style="134" customWidth="1"/>
    <col min="3074" max="3074" width="22.28515625" style="134" bestFit="1" customWidth="1"/>
    <col min="3075" max="3075" width="23" style="134" bestFit="1" customWidth="1"/>
    <col min="3076" max="3076" width="17.85546875" style="134" bestFit="1" customWidth="1"/>
    <col min="3077" max="3328" width="9.140625" style="134"/>
    <col min="3329" max="3329" width="12.42578125" style="134" customWidth="1"/>
    <col min="3330" max="3330" width="22.28515625" style="134" bestFit="1" customWidth="1"/>
    <col min="3331" max="3331" width="23" style="134" bestFit="1" customWidth="1"/>
    <col min="3332" max="3332" width="17.85546875" style="134" bestFit="1" customWidth="1"/>
    <col min="3333" max="3584" width="9.140625" style="134"/>
    <col min="3585" max="3585" width="12.42578125" style="134" customWidth="1"/>
    <col min="3586" max="3586" width="22.28515625" style="134" bestFit="1" customWidth="1"/>
    <col min="3587" max="3587" width="23" style="134" bestFit="1" customWidth="1"/>
    <col min="3588" max="3588" width="17.85546875" style="134" bestFit="1" customWidth="1"/>
    <col min="3589" max="3840" width="9.140625" style="134"/>
    <col min="3841" max="3841" width="12.42578125" style="134" customWidth="1"/>
    <col min="3842" max="3842" width="22.28515625" style="134" bestFit="1" customWidth="1"/>
    <col min="3843" max="3843" width="23" style="134" bestFit="1" customWidth="1"/>
    <col min="3844" max="3844" width="17.85546875" style="134" bestFit="1" customWidth="1"/>
    <col min="3845" max="4096" width="9.140625" style="134"/>
    <col min="4097" max="4097" width="12.42578125" style="134" customWidth="1"/>
    <col min="4098" max="4098" width="22.28515625" style="134" bestFit="1" customWidth="1"/>
    <col min="4099" max="4099" width="23" style="134" bestFit="1" customWidth="1"/>
    <col min="4100" max="4100" width="17.85546875" style="134" bestFit="1" customWidth="1"/>
    <col min="4101" max="4352" width="9.140625" style="134"/>
    <col min="4353" max="4353" width="12.42578125" style="134" customWidth="1"/>
    <col min="4354" max="4354" width="22.28515625" style="134" bestFit="1" customWidth="1"/>
    <col min="4355" max="4355" width="23" style="134" bestFit="1" customWidth="1"/>
    <col min="4356" max="4356" width="17.85546875" style="134" bestFit="1" customWidth="1"/>
    <col min="4357" max="4608" width="9.140625" style="134"/>
    <col min="4609" max="4609" width="12.42578125" style="134" customWidth="1"/>
    <col min="4610" max="4610" width="22.28515625" style="134" bestFit="1" customWidth="1"/>
    <col min="4611" max="4611" width="23" style="134" bestFit="1" customWidth="1"/>
    <col min="4612" max="4612" width="17.85546875" style="134" bestFit="1" customWidth="1"/>
    <col min="4613" max="4864" width="9.140625" style="134"/>
    <col min="4865" max="4865" width="12.42578125" style="134" customWidth="1"/>
    <col min="4866" max="4866" width="22.28515625" style="134" bestFit="1" customWidth="1"/>
    <col min="4867" max="4867" width="23" style="134" bestFit="1" customWidth="1"/>
    <col min="4868" max="4868" width="17.85546875" style="134" bestFit="1" customWidth="1"/>
    <col min="4869" max="5120" width="9.140625" style="134"/>
    <col min="5121" max="5121" width="12.42578125" style="134" customWidth="1"/>
    <col min="5122" max="5122" width="22.28515625" style="134" bestFit="1" customWidth="1"/>
    <col min="5123" max="5123" width="23" style="134" bestFit="1" customWidth="1"/>
    <col min="5124" max="5124" width="17.85546875" style="134" bestFit="1" customWidth="1"/>
    <col min="5125" max="5376" width="9.140625" style="134"/>
    <col min="5377" max="5377" width="12.42578125" style="134" customWidth="1"/>
    <col min="5378" max="5378" width="22.28515625" style="134" bestFit="1" customWidth="1"/>
    <col min="5379" max="5379" width="23" style="134" bestFit="1" customWidth="1"/>
    <col min="5380" max="5380" width="17.85546875" style="134" bestFit="1" customWidth="1"/>
    <col min="5381" max="5632" width="9.140625" style="134"/>
    <col min="5633" max="5633" width="12.42578125" style="134" customWidth="1"/>
    <col min="5634" max="5634" width="22.28515625" style="134" bestFit="1" customWidth="1"/>
    <col min="5635" max="5635" width="23" style="134" bestFit="1" customWidth="1"/>
    <col min="5636" max="5636" width="17.85546875" style="134" bestFit="1" customWidth="1"/>
    <col min="5637" max="5888" width="9.140625" style="134"/>
    <col min="5889" max="5889" width="12.42578125" style="134" customWidth="1"/>
    <col min="5890" max="5890" width="22.28515625" style="134" bestFit="1" customWidth="1"/>
    <col min="5891" max="5891" width="23" style="134" bestFit="1" customWidth="1"/>
    <col min="5892" max="5892" width="17.85546875" style="134" bestFit="1" customWidth="1"/>
    <col min="5893" max="6144" width="9.140625" style="134"/>
    <col min="6145" max="6145" width="12.42578125" style="134" customWidth="1"/>
    <col min="6146" max="6146" width="22.28515625" style="134" bestFit="1" customWidth="1"/>
    <col min="6147" max="6147" width="23" style="134" bestFit="1" customWidth="1"/>
    <col min="6148" max="6148" width="17.85546875" style="134" bestFit="1" customWidth="1"/>
    <col min="6149" max="6400" width="9.140625" style="134"/>
    <col min="6401" max="6401" width="12.42578125" style="134" customWidth="1"/>
    <col min="6402" max="6402" width="22.28515625" style="134" bestFit="1" customWidth="1"/>
    <col min="6403" max="6403" width="23" style="134" bestFit="1" customWidth="1"/>
    <col min="6404" max="6404" width="17.85546875" style="134" bestFit="1" customWidth="1"/>
    <col min="6405" max="6656" width="9.140625" style="134"/>
    <col min="6657" max="6657" width="12.42578125" style="134" customWidth="1"/>
    <col min="6658" max="6658" width="22.28515625" style="134" bestFit="1" customWidth="1"/>
    <col min="6659" max="6659" width="23" style="134" bestFit="1" customWidth="1"/>
    <col min="6660" max="6660" width="17.85546875" style="134" bestFit="1" customWidth="1"/>
    <col min="6661" max="6912" width="9.140625" style="134"/>
    <col min="6913" max="6913" width="12.42578125" style="134" customWidth="1"/>
    <col min="6914" max="6914" width="22.28515625" style="134" bestFit="1" customWidth="1"/>
    <col min="6915" max="6915" width="23" style="134" bestFit="1" customWidth="1"/>
    <col min="6916" max="6916" width="17.85546875" style="134" bestFit="1" customWidth="1"/>
    <col min="6917" max="7168" width="9.140625" style="134"/>
    <col min="7169" max="7169" width="12.42578125" style="134" customWidth="1"/>
    <col min="7170" max="7170" width="22.28515625" style="134" bestFit="1" customWidth="1"/>
    <col min="7171" max="7171" width="23" style="134" bestFit="1" customWidth="1"/>
    <col min="7172" max="7172" width="17.85546875" style="134" bestFit="1" customWidth="1"/>
    <col min="7173" max="7424" width="9.140625" style="134"/>
    <col min="7425" max="7425" width="12.42578125" style="134" customWidth="1"/>
    <col min="7426" max="7426" width="22.28515625" style="134" bestFit="1" customWidth="1"/>
    <col min="7427" max="7427" width="23" style="134" bestFit="1" customWidth="1"/>
    <col min="7428" max="7428" width="17.85546875" style="134" bestFit="1" customWidth="1"/>
    <col min="7429" max="7680" width="9.140625" style="134"/>
    <col min="7681" max="7681" width="12.42578125" style="134" customWidth="1"/>
    <col min="7682" max="7682" width="22.28515625" style="134" bestFit="1" customWidth="1"/>
    <col min="7683" max="7683" width="23" style="134" bestFit="1" customWidth="1"/>
    <col min="7684" max="7684" width="17.85546875" style="134" bestFit="1" customWidth="1"/>
    <col min="7685" max="7936" width="9.140625" style="134"/>
    <col min="7937" max="7937" width="12.42578125" style="134" customWidth="1"/>
    <col min="7938" max="7938" width="22.28515625" style="134" bestFit="1" customWidth="1"/>
    <col min="7939" max="7939" width="23" style="134" bestFit="1" customWidth="1"/>
    <col min="7940" max="7940" width="17.85546875" style="134" bestFit="1" customWidth="1"/>
    <col min="7941" max="8192" width="9.140625" style="134"/>
    <col min="8193" max="8193" width="12.42578125" style="134" customWidth="1"/>
    <col min="8194" max="8194" width="22.28515625" style="134" bestFit="1" customWidth="1"/>
    <col min="8195" max="8195" width="23" style="134" bestFit="1" customWidth="1"/>
    <col min="8196" max="8196" width="17.85546875" style="134" bestFit="1" customWidth="1"/>
    <col min="8197" max="8448" width="9.140625" style="134"/>
    <col min="8449" max="8449" width="12.42578125" style="134" customWidth="1"/>
    <col min="8450" max="8450" width="22.28515625" style="134" bestFit="1" customWidth="1"/>
    <col min="8451" max="8451" width="23" style="134" bestFit="1" customWidth="1"/>
    <col min="8452" max="8452" width="17.85546875" style="134" bestFit="1" customWidth="1"/>
    <col min="8453" max="8704" width="9.140625" style="134"/>
    <col min="8705" max="8705" width="12.42578125" style="134" customWidth="1"/>
    <col min="8706" max="8706" width="22.28515625" style="134" bestFit="1" customWidth="1"/>
    <col min="8707" max="8707" width="23" style="134" bestFit="1" customWidth="1"/>
    <col min="8708" max="8708" width="17.85546875" style="134" bestFit="1" customWidth="1"/>
    <col min="8709" max="8960" width="9.140625" style="134"/>
    <col min="8961" max="8961" width="12.42578125" style="134" customWidth="1"/>
    <col min="8962" max="8962" width="22.28515625" style="134" bestFit="1" customWidth="1"/>
    <col min="8963" max="8963" width="23" style="134" bestFit="1" customWidth="1"/>
    <col min="8964" max="8964" width="17.85546875" style="134" bestFit="1" customWidth="1"/>
    <col min="8965" max="9216" width="9.140625" style="134"/>
    <col min="9217" max="9217" width="12.42578125" style="134" customWidth="1"/>
    <col min="9218" max="9218" width="22.28515625" style="134" bestFit="1" customWidth="1"/>
    <col min="9219" max="9219" width="23" style="134" bestFit="1" customWidth="1"/>
    <col min="9220" max="9220" width="17.85546875" style="134" bestFit="1" customWidth="1"/>
    <col min="9221" max="9472" width="9.140625" style="134"/>
    <col min="9473" max="9473" width="12.42578125" style="134" customWidth="1"/>
    <col min="9474" max="9474" width="22.28515625" style="134" bestFit="1" customWidth="1"/>
    <col min="9475" max="9475" width="23" style="134" bestFit="1" customWidth="1"/>
    <col min="9476" max="9476" width="17.85546875" style="134" bestFit="1" customWidth="1"/>
    <col min="9477" max="9728" width="9.140625" style="134"/>
    <col min="9729" max="9729" width="12.42578125" style="134" customWidth="1"/>
    <col min="9730" max="9730" width="22.28515625" style="134" bestFit="1" customWidth="1"/>
    <col min="9731" max="9731" width="23" style="134" bestFit="1" customWidth="1"/>
    <col min="9732" max="9732" width="17.85546875" style="134" bestFit="1" customWidth="1"/>
    <col min="9733" max="9984" width="9.140625" style="134"/>
    <col min="9985" max="9985" width="12.42578125" style="134" customWidth="1"/>
    <col min="9986" max="9986" width="22.28515625" style="134" bestFit="1" customWidth="1"/>
    <col min="9987" max="9987" width="23" style="134" bestFit="1" customWidth="1"/>
    <col min="9988" max="9988" width="17.85546875" style="134" bestFit="1" customWidth="1"/>
    <col min="9989" max="10240" width="9.140625" style="134"/>
    <col min="10241" max="10241" width="12.42578125" style="134" customWidth="1"/>
    <col min="10242" max="10242" width="22.28515625" style="134" bestFit="1" customWidth="1"/>
    <col min="10243" max="10243" width="23" style="134" bestFit="1" customWidth="1"/>
    <col min="10244" max="10244" width="17.85546875" style="134" bestFit="1" customWidth="1"/>
    <col min="10245" max="10496" width="9.140625" style="134"/>
    <col min="10497" max="10497" width="12.42578125" style="134" customWidth="1"/>
    <col min="10498" max="10498" width="22.28515625" style="134" bestFit="1" customWidth="1"/>
    <col min="10499" max="10499" width="23" style="134" bestFit="1" customWidth="1"/>
    <col min="10500" max="10500" width="17.85546875" style="134" bestFit="1" customWidth="1"/>
    <col min="10501" max="10752" width="9.140625" style="134"/>
    <col min="10753" max="10753" width="12.42578125" style="134" customWidth="1"/>
    <col min="10754" max="10754" width="22.28515625" style="134" bestFit="1" customWidth="1"/>
    <col min="10755" max="10755" width="23" style="134" bestFit="1" customWidth="1"/>
    <col min="10756" max="10756" width="17.85546875" style="134" bestFit="1" customWidth="1"/>
    <col min="10757" max="11008" width="9.140625" style="134"/>
    <col min="11009" max="11009" width="12.42578125" style="134" customWidth="1"/>
    <col min="11010" max="11010" width="22.28515625" style="134" bestFit="1" customWidth="1"/>
    <col min="11011" max="11011" width="23" style="134" bestFit="1" customWidth="1"/>
    <col min="11012" max="11012" width="17.85546875" style="134" bestFit="1" customWidth="1"/>
    <col min="11013" max="11264" width="9.140625" style="134"/>
    <col min="11265" max="11265" width="12.42578125" style="134" customWidth="1"/>
    <col min="11266" max="11266" width="22.28515625" style="134" bestFit="1" customWidth="1"/>
    <col min="11267" max="11267" width="23" style="134" bestFit="1" customWidth="1"/>
    <col min="11268" max="11268" width="17.85546875" style="134" bestFit="1" customWidth="1"/>
    <col min="11269" max="11520" width="9.140625" style="134"/>
    <col min="11521" max="11521" width="12.42578125" style="134" customWidth="1"/>
    <col min="11522" max="11522" width="22.28515625" style="134" bestFit="1" customWidth="1"/>
    <col min="11523" max="11523" width="23" style="134" bestFit="1" customWidth="1"/>
    <col min="11524" max="11524" width="17.85546875" style="134" bestFit="1" customWidth="1"/>
    <col min="11525" max="11776" width="9.140625" style="134"/>
    <col min="11777" max="11777" width="12.42578125" style="134" customWidth="1"/>
    <col min="11778" max="11778" width="22.28515625" style="134" bestFit="1" customWidth="1"/>
    <col min="11779" max="11779" width="23" style="134" bestFit="1" customWidth="1"/>
    <col min="11780" max="11780" width="17.85546875" style="134" bestFit="1" customWidth="1"/>
    <col min="11781" max="12032" width="9.140625" style="134"/>
    <col min="12033" max="12033" width="12.42578125" style="134" customWidth="1"/>
    <col min="12034" max="12034" width="22.28515625" style="134" bestFit="1" customWidth="1"/>
    <col min="12035" max="12035" width="23" style="134" bestFit="1" customWidth="1"/>
    <col min="12036" max="12036" width="17.85546875" style="134" bestFit="1" customWidth="1"/>
    <col min="12037" max="12288" width="9.140625" style="134"/>
    <col min="12289" max="12289" width="12.42578125" style="134" customWidth="1"/>
    <col min="12290" max="12290" width="22.28515625" style="134" bestFit="1" customWidth="1"/>
    <col min="12291" max="12291" width="23" style="134" bestFit="1" customWidth="1"/>
    <col min="12292" max="12292" width="17.85546875" style="134" bestFit="1" customWidth="1"/>
    <col min="12293" max="12544" width="9.140625" style="134"/>
    <col min="12545" max="12545" width="12.42578125" style="134" customWidth="1"/>
    <col min="12546" max="12546" width="22.28515625" style="134" bestFit="1" customWidth="1"/>
    <col min="12547" max="12547" width="23" style="134" bestFit="1" customWidth="1"/>
    <col min="12548" max="12548" width="17.85546875" style="134" bestFit="1" customWidth="1"/>
    <col min="12549" max="12800" width="9.140625" style="134"/>
    <col min="12801" max="12801" width="12.42578125" style="134" customWidth="1"/>
    <col min="12802" max="12802" width="22.28515625" style="134" bestFit="1" customWidth="1"/>
    <col min="12803" max="12803" width="23" style="134" bestFit="1" customWidth="1"/>
    <col min="12804" max="12804" width="17.85546875" style="134" bestFit="1" customWidth="1"/>
    <col min="12805" max="13056" width="9.140625" style="134"/>
    <col min="13057" max="13057" width="12.42578125" style="134" customWidth="1"/>
    <col min="13058" max="13058" width="22.28515625" style="134" bestFit="1" customWidth="1"/>
    <col min="13059" max="13059" width="23" style="134" bestFit="1" customWidth="1"/>
    <col min="13060" max="13060" width="17.85546875" style="134" bestFit="1" customWidth="1"/>
    <col min="13061" max="13312" width="9.140625" style="134"/>
    <col min="13313" max="13313" width="12.42578125" style="134" customWidth="1"/>
    <col min="13314" max="13314" width="22.28515625" style="134" bestFit="1" customWidth="1"/>
    <col min="13315" max="13315" width="23" style="134" bestFit="1" customWidth="1"/>
    <col min="13316" max="13316" width="17.85546875" style="134" bestFit="1" customWidth="1"/>
    <col min="13317" max="13568" width="9.140625" style="134"/>
    <col min="13569" max="13569" width="12.42578125" style="134" customWidth="1"/>
    <col min="13570" max="13570" width="22.28515625" style="134" bestFit="1" customWidth="1"/>
    <col min="13571" max="13571" width="23" style="134" bestFit="1" customWidth="1"/>
    <col min="13572" max="13572" width="17.85546875" style="134" bestFit="1" customWidth="1"/>
    <col min="13573" max="13824" width="9.140625" style="134"/>
    <col min="13825" max="13825" width="12.42578125" style="134" customWidth="1"/>
    <col min="13826" max="13826" width="22.28515625" style="134" bestFit="1" customWidth="1"/>
    <col min="13827" max="13827" width="23" style="134" bestFit="1" customWidth="1"/>
    <col min="13828" max="13828" width="17.85546875" style="134" bestFit="1" customWidth="1"/>
    <col min="13829" max="14080" width="9.140625" style="134"/>
    <col min="14081" max="14081" width="12.42578125" style="134" customWidth="1"/>
    <col min="14082" max="14082" width="22.28515625" style="134" bestFit="1" customWidth="1"/>
    <col min="14083" max="14083" width="23" style="134" bestFit="1" customWidth="1"/>
    <col min="14084" max="14084" width="17.85546875" style="134" bestFit="1" customWidth="1"/>
    <col min="14085" max="14336" width="9.140625" style="134"/>
    <col min="14337" max="14337" width="12.42578125" style="134" customWidth="1"/>
    <col min="14338" max="14338" width="22.28515625" style="134" bestFit="1" customWidth="1"/>
    <col min="14339" max="14339" width="23" style="134" bestFit="1" customWidth="1"/>
    <col min="14340" max="14340" width="17.85546875" style="134" bestFit="1" customWidth="1"/>
    <col min="14341" max="14592" width="9.140625" style="134"/>
    <col min="14593" max="14593" width="12.42578125" style="134" customWidth="1"/>
    <col min="14594" max="14594" width="22.28515625" style="134" bestFit="1" customWidth="1"/>
    <col min="14595" max="14595" width="23" style="134" bestFit="1" customWidth="1"/>
    <col min="14596" max="14596" width="17.85546875" style="134" bestFit="1" customWidth="1"/>
    <col min="14597" max="14848" width="9.140625" style="134"/>
    <col min="14849" max="14849" width="12.42578125" style="134" customWidth="1"/>
    <col min="14850" max="14850" width="22.28515625" style="134" bestFit="1" customWidth="1"/>
    <col min="14851" max="14851" width="23" style="134" bestFit="1" customWidth="1"/>
    <col min="14852" max="14852" width="17.85546875" style="134" bestFit="1" customWidth="1"/>
    <col min="14853" max="15104" width="9.140625" style="134"/>
    <col min="15105" max="15105" width="12.42578125" style="134" customWidth="1"/>
    <col min="15106" max="15106" width="22.28515625" style="134" bestFit="1" customWidth="1"/>
    <col min="15107" max="15107" width="23" style="134" bestFit="1" customWidth="1"/>
    <col min="15108" max="15108" width="17.85546875" style="134" bestFit="1" customWidth="1"/>
    <col min="15109" max="15360" width="9.140625" style="134"/>
    <col min="15361" max="15361" width="12.42578125" style="134" customWidth="1"/>
    <col min="15362" max="15362" width="22.28515625" style="134" bestFit="1" customWidth="1"/>
    <col min="15363" max="15363" width="23" style="134" bestFit="1" customWidth="1"/>
    <col min="15364" max="15364" width="17.85546875" style="134" bestFit="1" customWidth="1"/>
    <col min="15365" max="15616" width="9.140625" style="134"/>
    <col min="15617" max="15617" width="12.42578125" style="134" customWidth="1"/>
    <col min="15618" max="15618" width="22.28515625" style="134" bestFit="1" customWidth="1"/>
    <col min="15619" max="15619" width="23" style="134" bestFit="1" customWidth="1"/>
    <col min="15620" max="15620" width="17.85546875" style="134" bestFit="1" customWidth="1"/>
    <col min="15621" max="15872" width="9.140625" style="134"/>
    <col min="15873" max="15873" width="12.42578125" style="134" customWidth="1"/>
    <col min="15874" max="15874" width="22.28515625" style="134" bestFit="1" customWidth="1"/>
    <col min="15875" max="15875" width="23" style="134" bestFit="1" customWidth="1"/>
    <col min="15876" max="15876" width="17.85546875" style="134" bestFit="1" customWidth="1"/>
    <col min="15877" max="16128" width="9.140625" style="134"/>
    <col min="16129" max="16129" width="12.42578125" style="134" customWidth="1"/>
    <col min="16130" max="16130" width="22.28515625" style="134" bestFit="1" customWidth="1"/>
    <col min="16131" max="16131" width="23" style="134" bestFit="1" customWidth="1"/>
    <col min="16132" max="16132" width="17.85546875" style="134" bestFit="1" customWidth="1"/>
    <col min="16133" max="16384" width="9.140625" style="134"/>
  </cols>
  <sheetData>
    <row r="1" spans="1:9" ht="15.75" x14ac:dyDescent="0.25">
      <c r="A1" s="466" t="s">
        <v>786</v>
      </c>
      <c r="B1" s="466"/>
      <c r="C1" s="466"/>
      <c r="D1" s="466"/>
      <c r="E1" s="466"/>
      <c r="F1" s="466"/>
      <c r="G1" s="466"/>
      <c r="H1" s="466"/>
      <c r="I1" s="466"/>
    </row>
    <row r="2" spans="1:9" ht="15.75" x14ac:dyDescent="0.25">
      <c r="A2" s="152"/>
      <c r="B2" s="152"/>
      <c r="C2" s="464" t="s">
        <v>787</v>
      </c>
      <c r="D2" s="464"/>
      <c r="E2" s="464"/>
      <c r="F2" s="464"/>
      <c r="G2" s="464"/>
      <c r="H2" s="464"/>
      <c r="I2" s="152"/>
    </row>
    <row r="3" spans="1:9" s="158" customFormat="1" ht="76.5" customHeight="1" x14ac:dyDescent="0.25">
      <c r="A3" s="153" t="s">
        <v>34</v>
      </c>
      <c r="B3" s="154" t="s">
        <v>35</v>
      </c>
      <c r="C3" s="155" t="s">
        <v>36</v>
      </c>
      <c r="D3" s="153" t="s">
        <v>390</v>
      </c>
      <c r="E3" s="156" t="s">
        <v>759</v>
      </c>
      <c r="F3" s="157" t="s">
        <v>758</v>
      </c>
      <c r="G3" s="154" t="s">
        <v>1127</v>
      </c>
      <c r="H3" s="155" t="s">
        <v>1128</v>
      </c>
      <c r="I3" s="153" t="s">
        <v>1129</v>
      </c>
    </row>
    <row r="4" spans="1:9" ht="18" customHeight="1" x14ac:dyDescent="0.25">
      <c r="A4" s="484">
        <v>1</v>
      </c>
      <c r="B4" s="478" t="s">
        <v>558</v>
      </c>
      <c r="C4" s="159" t="s">
        <v>37</v>
      </c>
      <c r="D4" s="475" t="s">
        <v>391</v>
      </c>
      <c r="E4" s="159">
        <v>98618</v>
      </c>
      <c r="F4" s="160">
        <v>3.3</v>
      </c>
      <c r="G4" s="472" t="s">
        <v>1130</v>
      </c>
      <c r="H4" s="161" t="s">
        <v>1131</v>
      </c>
      <c r="I4" s="475" t="s">
        <v>1132</v>
      </c>
    </row>
    <row r="5" spans="1:9" ht="18" customHeight="1" x14ac:dyDescent="0.25">
      <c r="A5" s="485"/>
      <c r="B5" s="479"/>
      <c r="C5" s="159" t="s">
        <v>38</v>
      </c>
      <c r="D5" s="476"/>
      <c r="E5" s="159">
        <v>75607</v>
      </c>
      <c r="F5" s="160">
        <v>2.2999999999999998</v>
      </c>
      <c r="G5" s="473"/>
      <c r="H5" s="159" t="s">
        <v>1133</v>
      </c>
      <c r="I5" s="476"/>
    </row>
    <row r="6" spans="1:9" ht="18" customHeight="1" x14ac:dyDescent="0.25">
      <c r="A6" s="486"/>
      <c r="B6" s="480"/>
      <c r="C6" s="93" t="s">
        <v>32</v>
      </c>
      <c r="D6" s="477"/>
      <c r="E6" s="93">
        <f>SUM(E4:E5)</f>
        <v>174225</v>
      </c>
      <c r="F6" s="162"/>
      <c r="G6" s="474"/>
      <c r="H6" s="93" t="s">
        <v>795</v>
      </c>
      <c r="I6" s="477"/>
    </row>
    <row r="7" spans="1:9" ht="18" customHeight="1" x14ac:dyDescent="0.25">
      <c r="A7" s="484">
        <v>2</v>
      </c>
      <c r="B7" s="478" t="s">
        <v>559</v>
      </c>
      <c r="C7" s="159" t="s">
        <v>39</v>
      </c>
      <c r="D7" s="475" t="s">
        <v>392</v>
      </c>
      <c r="E7" s="159">
        <v>69033</v>
      </c>
      <c r="F7" s="160">
        <v>2.1</v>
      </c>
      <c r="G7" s="478" t="s">
        <v>1134</v>
      </c>
      <c r="H7" s="159" t="s">
        <v>1135</v>
      </c>
      <c r="I7" s="475" t="s">
        <v>1136</v>
      </c>
    </row>
    <row r="8" spans="1:9" ht="18" customHeight="1" x14ac:dyDescent="0.25">
      <c r="A8" s="485"/>
      <c r="B8" s="479"/>
      <c r="C8" s="159" t="s">
        <v>40</v>
      </c>
      <c r="D8" s="476"/>
      <c r="E8" s="159">
        <v>52596</v>
      </c>
      <c r="F8" s="160">
        <v>1.6</v>
      </c>
      <c r="G8" s="479"/>
      <c r="H8" s="159" t="s">
        <v>1137</v>
      </c>
      <c r="I8" s="476"/>
    </row>
    <row r="9" spans="1:9" ht="18" customHeight="1" x14ac:dyDescent="0.25">
      <c r="A9" s="485"/>
      <c r="B9" s="479"/>
      <c r="C9" s="159" t="s">
        <v>41</v>
      </c>
      <c r="D9" s="476"/>
      <c r="E9" s="159">
        <v>6575</v>
      </c>
      <c r="F9" s="160">
        <v>0.2</v>
      </c>
      <c r="G9" s="479"/>
      <c r="H9" s="159" t="s">
        <v>1138</v>
      </c>
      <c r="I9" s="476"/>
    </row>
    <row r="10" spans="1:9" ht="18" customHeight="1" x14ac:dyDescent="0.25">
      <c r="A10" s="485"/>
      <c r="B10" s="479"/>
      <c r="C10" s="159" t="s">
        <v>42</v>
      </c>
      <c r="D10" s="476"/>
      <c r="E10" s="159">
        <v>82182</v>
      </c>
      <c r="F10" s="160">
        <v>2.5</v>
      </c>
      <c r="G10" s="479"/>
      <c r="H10" s="159" t="s">
        <v>1034</v>
      </c>
      <c r="I10" s="476"/>
    </row>
    <row r="11" spans="1:9" x14ac:dyDescent="0.25">
      <c r="A11" s="486"/>
      <c r="B11" s="480"/>
      <c r="C11" s="93" t="s">
        <v>32</v>
      </c>
      <c r="D11" s="477"/>
      <c r="E11" s="93">
        <f>SUM(E7:E10)</f>
        <v>210386</v>
      </c>
      <c r="F11" s="104"/>
      <c r="G11" s="480"/>
      <c r="H11" s="93" t="s">
        <v>795</v>
      </c>
      <c r="I11" s="477"/>
    </row>
    <row r="12" spans="1:9" ht="18" customHeight="1" x14ac:dyDescent="0.25">
      <c r="A12" s="484">
        <v>3</v>
      </c>
      <c r="B12" s="478" t="s">
        <v>560</v>
      </c>
      <c r="C12" s="159" t="s">
        <v>43</v>
      </c>
      <c r="D12" s="475" t="s">
        <v>400</v>
      </c>
      <c r="E12" s="159">
        <v>36160</v>
      </c>
      <c r="F12" s="160">
        <v>1.1000000000000001</v>
      </c>
      <c r="G12" s="478" t="s">
        <v>1139</v>
      </c>
      <c r="H12" s="159" t="s">
        <v>1140</v>
      </c>
      <c r="I12" s="475" t="s">
        <v>1531</v>
      </c>
    </row>
    <row r="13" spans="1:9" ht="18" customHeight="1" x14ac:dyDescent="0.25">
      <c r="A13" s="485"/>
      <c r="B13" s="479"/>
      <c r="C13" s="159" t="s">
        <v>44</v>
      </c>
      <c r="D13" s="476"/>
      <c r="E13" s="159">
        <v>177512</v>
      </c>
      <c r="F13" s="160">
        <v>5.4</v>
      </c>
      <c r="G13" s="479"/>
      <c r="H13" s="159" t="s">
        <v>1141</v>
      </c>
      <c r="I13" s="476"/>
    </row>
    <row r="14" spans="1:9" ht="18" customHeight="1" x14ac:dyDescent="0.25">
      <c r="A14" s="486"/>
      <c r="B14" s="480"/>
      <c r="C14" s="93" t="s">
        <v>32</v>
      </c>
      <c r="D14" s="477"/>
      <c r="E14" s="93">
        <f>SUM(E12:E13)</f>
        <v>213672</v>
      </c>
      <c r="F14" s="162"/>
      <c r="G14" s="480"/>
      <c r="H14" s="93" t="s">
        <v>795</v>
      </c>
      <c r="I14" s="477"/>
    </row>
    <row r="15" spans="1:9" ht="18" customHeight="1" x14ac:dyDescent="0.25">
      <c r="A15" s="484">
        <v>4</v>
      </c>
      <c r="B15" s="478" t="s">
        <v>561</v>
      </c>
      <c r="C15" s="159" t="s">
        <v>45</v>
      </c>
      <c r="D15" s="475" t="s">
        <v>393</v>
      </c>
      <c r="E15" s="159">
        <v>121629</v>
      </c>
      <c r="F15" s="160">
        <v>3.7</v>
      </c>
      <c r="G15" s="472" t="s">
        <v>1142</v>
      </c>
      <c r="H15" s="159" t="s">
        <v>1143</v>
      </c>
      <c r="I15" s="475" t="s">
        <v>1144</v>
      </c>
    </row>
    <row r="16" spans="1:9" ht="23.25" customHeight="1" x14ac:dyDescent="0.25">
      <c r="A16" s="485"/>
      <c r="B16" s="479"/>
      <c r="C16" s="159" t="s">
        <v>46</v>
      </c>
      <c r="D16" s="476"/>
      <c r="E16" s="159">
        <v>424057</v>
      </c>
      <c r="F16" s="160">
        <v>12.9</v>
      </c>
      <c r="G16" s="473"/>
      <c r="H16" s="159" t="s">
        <v>1534</v>
      </c>
      <c r="I16" s="476"/>
    </row>
    <row r="17" spans="1:9" ht="24" customHeight="1" x14ac:dyDescent="0.25">
      <c r="A17" s="486"/>
      <c r="B17" s="480"/>
      <c r="C17" s="93" t="s">
        <v>32</v>
      </c>
      <c r="D17" s="477"/>
      <c r="E17" s="93">
        <f>SUM(E15:E16)</f>
        <v>545686</v>
      </c>
      <c r="F17" s="162"/>
      <c r="G17" s="474"/>
      <c r="H17" s="93" t="s">
        <v>795</v>
      </c>
      <c r="I17" s="477"/>
    </row>
    <row r="18" spans="1:9" ht="18" customHeight="1" x14ac:dyDescent="0.25">
      <c r="A18" s="484">
        <v>5</v>
      </c>
      <c r="B18" s="478" t="s">
        <v>47</v>
      </c>
      <c r="C18" s="159" t="s">
        <v>48</v>
      </c>
      <c r="D18" s="475" t="s">
        <v>394</v>
      </c>
      <c r="E18" s="159">
        <v>65745</v>
      </c>
      <c r="F18" s="160">
        <v>2</v>
      </c>
      <c r="G18" s="472" t="s">
        <v>1145</v>
      </c>
      <c r="H18" s="159" t="s">
        <v>1146</v>
      </c>
      <c r="I18" s="475" t="s">
        <v>1532</v>
      </c>
    </row>
    <row r="19" spans="1:9" ht="18" customHeight="1" x14ac:dyDescent="0.25">
      <c r="A19" s="485"/>
      <c r="B19" s="479"/>
      <c r="C19" s="159" t="s">
        <v>49</v>
      </c>
      <c r="D19" s="476"/>
      <c r="E19" s="159">
        <v>65745</v>
      </c>
      <c r="F19" s="160">
        <v>2</v>
      </c>
      <c r="G19" s="473"/>
      <c r="H19" s="159" t="s">
        <v>1533</v>
      </c>
      <c r="I19" s="476"/>
    </row>
    <row r="20" spans="1:9" ht="18" customHeight="1" x14ac:dyDescent="0.25">
      <c r="A20" s="486"/>
      <c r="B20" s="480"/>
      <c r="C20" s="93" t="s">
        <v>32</v>
      </c>
      <c r="D20" s="477"/>
      <c r="E20" s="93">
        <f>SUM(E18:E19)</f>
        <v>131490</v>
      </c>
      <c r="F20" s="162"/>
      <c r="G20" s="474"/>
      <c r="H20" s="93" t="s">
        <v>795</v>
      </c>
      <c r="I20" s="477"/>
    </row>
    <row r="21" spans="1:9" ht="18" customHeight="1" x14ac:dyDescent="0.25">
      <c r="A21" s="487">
        <v>6</v>
      </c>
      <c r="B21" s="472" t="s">
        <v>562</v>
      </c>
      <c r="C21" s="159" t="s">
        <v>50</v>
      </c>
      <c r="D21" s="475" t="s">
        <v>395</v>
      </c>
      <c r="E21" s="159">
        <v>341875</v>
      </c>
      <c r="F21" s="160">
        <v>10.4</v>
      </c>
      <c r="G21" s="472" t="s">
        <v>1147</v>
      </c>
      <c r="H21" s="159" t="s">
        <v>1148</v>
      </c>
      <c r="I21" s="475" t="s">
        <v>1149</v>
      </c>
    </row>
    <row r="22" spans="1:9" ht="18" customHeight="1" x14ac:dyDescent="0.25">
      <c r="A22" s="488"/>
      <c r="B22" s="473"/>
      <c r="C22" s="159" t="s">
        <v>51</v>
      </c>
      <c r="D22" s="476"/>
      <c r="E22" s="159">
        <v>410908</v>
      </c>
      <c r="F22" s="160">
        <v>12.5</v>
      </c>
      <c r="G22" s="473"/>
      <c r="H22" s="159" t="s">
        <v>1150</v>
      </c>
      <c r="I22" s="476"/>
    </row>
    <row r="23" spans="1:9" ht="18" customHeight="1" x14ac:dyDescent="0.25">
      <c r="A23" s="488"/>
      <c r="B23" s="473"/>
      <c r="C23" s="159" t="s">
        <v>52</v>
      </c>
      <c r="D23" s="476"/>
      <c r="E23" s="159">
        <v>207098</v>
      </c>
      <c r="F23" s="160">
        <v>6.3</v>
      </c>
      <c r="G23" s="473"/>
      <c r="H23" s="159" t="s">
        <v>1151</v>
      </c>
      <c r="I23" s="476"/>
    </row>
    <row r="24" spans="1:9" ht="18" customHeight="1" x14ac:dyDescent="0.25">
      <c r="A24" s="488"/>
      <c r="B24" s="473"/>
      <c r="C24" s="159" t="s">
        <v>53</v>
      </c>
      <c r="D24" s="476"/>
      <c r="E24" s="159">
        <v>177512</v>
      </c>
      <c r="F24" s="160">
        <v>5.4</v>
      </c>
      <c r="G24" s="473"/>
      <c r="H24" s="159" t="s">
        <v>1152</v>
      </c>
      <c r="I24" s="476"/>
    </row>
    <row r="25" spans="1:9" ht="18" customHeight="1" x14ac:dyDescent="0.25">
      <c r="A25" s="488"/>
      <c r="B25" s="473"/>
      <c r="C25" s="159" t="s">
        <v>54</v>
      </c>
      <c r="D25" s="476"/>
      <c r="E25" s="159">
        <v>239970</v>
      </c>
      <c r="F25" s="160">
        <v>7.3</v>
      </c>
      <c r="G25" s="473"/>
      <c r="H25" s="159" t="s">
        <v>1153</v>
      </c>
      <c r="I25" s="476"/>
    </row>
    <row r="26" spans="1:9" ht="18" customHeight="1" x14ac:dyDescent="0.25">
      <c r="A26" s="489"/>
      <c r="B26" s="474"/>
      <c r="C26" s="93" t="s">
        <v>32</v>
      </c>
      <c r="D26" s="477"/>
      <c r="E26" s="149">
        <f>SUM(E21:E25)</f>
        <v>1377363</v>
      </c>
      <c r="F26" s="162"/>
      <c r="G26" s="474"/>
      <c r="H26" s="93" t="s">
        <v>795</v>
      </c>
      <c r="I26" s="477"/>
    </row>
    <row r="27" spans="1:9" ht="18" customHeight="1" x14ac:dyDescent="0.25">
      <c r="A27" s="484">
        <v>7</v>
      </c>
      <c r="B27" s="478" t="s">
        <v>563</v>
      </c>
      <c r="C27" s="159" t="s">
        <v>55</v>
      </c>
      <c r="D27" s="475" t="s">
        <v>396</v>
      </c>
      <c r="E27" s="159">
        <v>207098</v>
      </c>
      <c r="F27" s="160">
        <v>6.3</v>
      </c>
      <c r="G27" s="472" t="s">
        <v>1154</v>
      </c>
      <c r="H27" s="159" t="s">
        <v>1155</v>
      </c>
      <c r="I27" s="475" t="s">
        <v>1156</v>
      </c>
    </row>
    <row r="28" spans="1:9" ht="18" customHeight="1" x14ac:dyDescent="0.25">
      <c r="A28" s="485"/>
      <c r="B28" s="479"/>
      <c r="C28" s="159" t="s">
        <v>56</v>
      </c>
      <c r="D28" s="476"/>
      <c r="E28" s="159">
        <v>147927</v>
      </c>
      <c r="F28" s="160">
        <v>4.5</v>
      </c>
      <c r="G28" s="473"/>
      <c r="H28" s="159" t="s">
        <v>1157</v>
      </c>
      <c r="I28" s="476"/>
    </row>
    <row r="29" spans="1:9" ht="18" customHeight="1" x14ac:dyDescent="0.25">
      <c r="A29" s="486"/>
      <c r="B29" s="480"/>
      <c r="C29" s="93" t="s">
        <v>32</v>
      </c>
      <c r="D29" s="477"/>
      <c r="E29" s="93">
        <f>SUM(E27:E28)</f>
        <v>355025</v>
      </c>
      <c r="F29" s="104"/>
      <c r="G29" s="474"/>
      <c r="H29" s="93" t="s">
        <v>795</v>
      </c>
      <c r="I29" s="477"/>
    </row>
    <row r="30" spans="1:9" ht="18" customHeight="1" x14ac:dyDescent="0.25">
      <c r="A30" s="484">
        <v>8</v>
      </c>
      <c r="B30" s="478" t="s">
        <v>564</v>
      </c>
      <c r="C30" s="159" t="s">
        <v>57</v>
      </c>
      <c r="D30" s="467"/>
      <c r="E30" s="159">
        <v>62458</v>
      </c>
      <c r="F30" s="160">
        <v>1.9</v>
      </c>
      <c r="G30" s="478" t="s">
        <v>1158</v>
      </c>
      <c r="H30" s="159" t="s">
        <v>1159</v>
      </c>
      <c r="I30" s="467"/>
    </row>
    <row r="31" spans="1:9" ht="18" customHeight="1" x14ac:dyDescent="0.25">
      <c r="A31" s="485"/>
      <c r="B31" s="479"/>
      <c r="C31" s="159" t="s">
        <v>58</v>
      </c>
      <c r="D31" s="468"/>
      <c r="E31" s="159">
        <v>19724</v>
      </c>
      <c r="F31" s="160">
        <v>0.6</v>
      </c>
      <c r="G31" s="479"/>
      <c r="H31" s="159" t="s">
        <v>1160</v>
      </c>
      <c r="I31" s="468"/>
    </row>
    <row r="32" spans="1:9" ht="18" customHeight="1" x14ac:dyDescent="0.25">
      <c r="A32" s="486"/>
      <c r="B32" s="480"/>
      <c r="C32" s="93" t="s">
        <v>32</v>
      </c>
      <c r="D32" s="469"/>
      <c r="E32" s="93">
        <f>SUM(E30:E31)</f>
        <v>82182</v>
      </c>
      <c r="F32" s="162"/>
      <c r="G32" s="480"/>
      <c r="H32" s="93" t="s">
        <v>795</v>
      </c>
      <c r="I32" s="469"/>
    </row>
    <row r="33" spans="1:9" ht="18" customHeight="1" x14ac:dyDescent="0.25">
      <c r="A33" s="484">
        <v>9</v>
      </c>
      <c r="B33" s="483" t="s">
        <v>397</v>
      </c>
      <c r="C33" s="159" t="s">
        <v>59</v>
      </c>
      <c r="D33" s="475" t="s">
        <v>398</v>
      </c>
      <c r="E33" s="159">
        <v>65745</v>
      </c>
      <c r="F33" s="160">
        <v>2</v>
      </c>
      <c r="G33" s="472" t="s">
        <v>1161</v>
      </c>
      <c r="H33" s="159" t="s">
        <v>1162</v>
      </c>
      <c r="I33" s="475" t="s">
        <v>1163</v>
      </c>
    </row>
    <row r="34" spans="1:9" ht="18" customHeight="1" x14ac:dyDescent="0.25">
      <c r="A34" s="485"/>
      <c r="B34" s="483"/>
      <c r="C34" s="159" t="s">
        <v>60</v>
      </c>
      <c r="D34" s="476"/>
      <c r="E34" s="159">
        <v>105192</v>
      </c>
      <c r="F34" s="160">
        <v>3.2</v>
      </c>
      <c r="G34" s="473"/>
      <c r="H34" s="159" t="s">
        <v>1164</v>
      </c>
      <c r="I34" s="476"/>
    </row>
    <row r="35" spans="1:9" ht="18" customHeight="1" x14ac:dyDescent="0.25">
      <c r="A35" s="486"/>
      <c r="B35" s="483"/>
      <c r="C35" s="93" t="s">
        <v>32</v>
      </c>
      <c r="D35" s="477"/>
      <c r="E35" s="149">
        <f>SUM(E33:E34)</f>
        <v>170937</v>
      </c>
      <c r="F35" s="162"/>
      <c r="G35" s="474"/>
      <c r="H35" s="93" t="s">
        <v>795</v>
      </c>
      <c r="I35" s="477"/>
    </row>
    <row r="36" spans="1:9" ht="18" customHeight="1" x14ac:dyDescent="0.25">
      <c r="A36" s="484">
        <v>10</v>
      </c>
      <c r="B36" s="478" t="s">
        <v>565</v>
      </c>
      <c r="C36" s="159" t="s">
        <v>61</v>
      </c>
      <c r="D36" s="475" t="s">
        <v>399</v>
      </c>
      <c r="E36" s="159">
        <v>6575</v>
      </c>
      <c r="F36" s="160">
        <v>0.2</v>
      </c>
      <c r="G36" s="472" t="s">
        <v>1165</v>
      </c>
      <c r="H36" s="159" t="s">
        <v>1166</v>
      </c>
      <c r="I36" s="475" t="s">
        <v>1536</v>
      </c>
    </row>
    <row r="37" spans="1:9" ht="18" customHeight="1" x14ac:dyDescent="0.25">
      <c r="A37" s="485"/>
      <c r="B37" s="479"/>
      <c r="C37" s="159" t="s">
        <v>62</v>
      </c>
      <c r="D37" s="476"/>
      <c r="E37" s="159">
        <v>3287</v>
      </c>
      <c r="F37" s="160">
        <v>0.1</v>
      </c>
      <c r="G37" s="473"/>
      <c r="H37" s="159" t="s">
        <v>1167</v>
      </c>
      <c r="I37" s="476"/>
    </row>
    <row r="38" spans="1:9" ht="18" customHeight="1" x14ac:dyDescent="0.25">
      <c r="A38" s="485"/>
      <c r="B38" s="479"/>
      <c r="C38" s="159" t="s">
        <v>63</v>
      </c>
      <c r="D38" s="476"/>
      <c r="E38" s="159">
        <v>3110</v>
      </c>
      <c r="F38" s="160">
        <v>0.1</v>
      </c>
      <c r="G38" s="473"/>
      <c r="H38" s="159" t="s">
        <v>1535</v>
      </c>
      <c r="I38" s="476"/>
    </row>
    <row r="39" spans="1:9" ht="18" customHeight="1" x14ac:dyDescent="0.25">
      <c r="A39" s="485"/>
      <c r="B39" s="480"/>
      <c r="C39" s="93" t="s">
        <v>32</v>
      </c>
      <c r="D39" s="477"/>
      <c r="E39" s="149">
        <f>SUM(E36:E38)</f>
        <v>12972</v>
      </c>
      <c r="F39" s="148"/>
      <c r="G39" s="474"/>
      <c r="H39" s="93" t="s">
        <v>795</v>
      </c>
      <c r="I39" s="477"/>
    </row>
    <row r="40" spans="1:9" ht="18" customHeight="1" x14ac:dyDescent="0.25">
      <c r="A40" s="486"/>
      <c r="B40" s="163" t="s">
        <v>64</v>
      </c>
      <c r="C40" s="164"/>
      <c r="D40" s="159"/>
      <c r="E40" s="159">
        <v>10440</v>
      </c>
      <c r="F40" s="160">
        <v>0.3</v>
      </c>
      <c r="G40" s="163" t="s">
        <v>1168</v>
      </c>
      <c r="H40" s="164"/>
      <c r="I40" s="159"/>
    </row>
    <row r="41" spans="1:9" ht="18" customHeight="1" x14ac:dyDescent="0.25">
      <c r="A41" s="470" t="s">
        <v>65</v>
      </c>
      <c r="B41" s="470"/>
      <c r="C41" s="470"/>
      <c r="D41" s="165"/>
      <c r="E41" s="166">
        <v>3287263</v>
      </c>
      <c r="F41" s="165"/>
      <c r="G41" s="470"/>
      <c r="H41" s="470"/>
      <c r="I41" s="165"/>
    </row>
    <row r="42" spans="1:9" ht="18" customHeight="1" x14ac:dyDescent="0.25">
      <c r="A42" s="482" t="s">
        <v>66</v>
      </c>
      <c r="B42" s="482"/>
      <c r="C42" s="482"/>
      <c r="D42" s="482"/>
      <c r="E42" s="482"/>
      <c r="F42" s="482"/>
      <c r="G42" s="133"/>
      <c r="H42" s="133"/>
      <c r="I42" s="133"/>
    </row>
    <row r="43" spans="1:9" ht="18" customHeight="1" x14ac:dyDescent="0.25">
      <c r="A43" s="471" t="s">
        <v>1169</v>
      </c>
      <c r="B43" s="471"/>
      <c r="C43" s="471"/>
      <c r="D43" s="471"/>
      <c r="E43" s="471"/>
      <c r="F43" s="471"/>
      <c r="G43" s="133"/>
      <c r="H43" s="133"/>
      <c r="I43" s="133"/>
    </row>
    <row r="44" spans="1:9" ht="26.25" customHeight="1" x14ac:dyDescent="0.25">
      <c r="A44" s="481" t="s">
        <v>403</v>
      </c>
      <c r="B44" s="481"/>
      <c r="C44" s="481"/>
      <c r="D44" s="481"/>
      <c r="E44" s="481"/>
      <c r="F44" s="481"/>
      <c r="G44" s="481"/>
      <c r="H44" s="481"/>
      <c r="I44" s="481"/>
    </row>
    <row r="45" spans="1:9" ht="30.75" customHeight="1" x14ac:dyDescent="0.25">
      <c r="A45" s="465"/>
      <c r="B45" s="465"/>
      <c r="C45" s="465"/>
      <c r="D45" s="465"/>
      <c r="E45" s="465"/>
      <c r="F45" s="465"/>
      <c r="G45" s="465"/>
      <c r="H45" s="465"/>
      <c r="I45" s="465"/>
    </row>
  </sheetData>
  <mergeCells count="58">
    <mergeCell ref="A4:A6"/>
    <mergeCell ref="A7:A11"/>
    <mergeCell ref="A12:A14"/>
    <mergeCell ref="A15:A17"/>
    <mergeCell ref="A36:A40"/>
    <mergeCell ref="A21:A26"/>
    <mergeCell ref="D4:D6"/>
    <mergeCell ref="D7:D11"/>
    <mergeCell ref="D12:D14"/>
    <mergeCell ref="D15:D17"/>
    <mergeCell ref="D18:D20"/>
    <mergeCell ref="D21:D26"/>
    <mergeCell ref="D27:D29"/>
    <mergeCell ref="D30:D32"/>
    <mergeCell ref="A18:A20"/>
    <mergeCell ref="D36:D39"/>
    <mergeCell ref="B36:B39"/>
    <mergeCell ref="B21:B26"/>
    <mergeCell ref="D33:D35"/>
    <mergeCell ref="A27:A29"/>
    <mergeCell ref="A33:A35"/>
    <mergeCell ref="B4:B6"/>
    <mergeCell ref="B7:B11"/>
    <mergeCell ref="B12:B14"/>
    <mergeCell ref="B15:B17"/>
    <mergeCell ref="B18:B20"/>
    <mergeCell ref="A41:C41"/>
    <mergeCell ref="A42:F42"/>
    <mergeCell ref="B33:B35"/>
    <mergeCell ref="A30:A32"/>
    <mergeCell ref="B27:B29"/>
    <mergeCell ref="B30:B32"/>
    <mergeCell ref="G21:G26"/>
    <mergeCell ref="I21:I26"/>
    <mergeCell ref="G27:G29"/>
    <mergeCell ref="I27:I29"/>
    <mergeCell ref="G30:G32"/>
    <mergeCell ref="I12:I14"/>
    <mergeCell ref="G15:G17"/>
    <mergeCell ref="I15:I17"/>
    <mergeCell ref="G18:G20"/>
    <mergeCell ref="I18:I20"/>
    <mergeCell ref="C2:H2"/>
    <mergeCell ref="A45:I45"/>
    <mergeCell ref="A1:I1"/>
    <mergeCell ref="I30:I32"/>
    <mergeCell ref="G41:H41"/>
    <mergeCell ref="A43:F43"/>
    <mergeCell ref="G33:G35"/>
    <mergeCell ref="I33:I35"/>
    <mergeCell ref="G36:G39"/>
    <mergeCell ref="I36:I39"/>
    <mergeCell ref="G4:G6"/>
    <mergeCell ref="I4:I6"/>
    <mergeCell ref="G7:G11"/>
    <mergeCell ref="I7:I11"/>
    <mergeCell ref="A44:I44"/>
    <mergeCell ref="G12:G14"/>
  </mergeCells>
  <pageMargins left="0.53" right="0.2" top="0.75" bottom="0.75" header="0.3" footer="0.3"/>
  <pageSetup scale="68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view="pageBreakPreview" zoomScaleSheetLayoutView="100" workbookViewId="0">
      <selection activeCell="A31" sqref="A31"/>
    </sheetView>
  </sheetViews>
  <sheetFormatPr defaultRowHeight="15" x14ac:dyDescent="0.25"/>
  <cols>
    <col min="1" max="1" width="9.85546875" style="17" customWidth="1"/>
    <col min="2" max="2" width="31.42578125" style="17" customWidth="1"/>
    <col min="3" max="3" width="18.28515625" style="17" customWidth="1"/>
    <col min="4" max="4" width="26.42578125" style="17" customWidth="1"/>
    <col min="5" max="5" width="36.28515625" style="17" customWidth="1"/>
    <col min="6" max="6" width="6.5703125" style="17" customWidth="1"/>
    <col min="7" max="7" width="9" style="17" bestFit="1" customWidth="1"/>
    <col min="8" max="8" width="11.42578125" style="17" customWidth="1"/>
    <col min="9" max="9" width="9" style="17" bestFit="1" customWidth="1"/>
    <col min="10" max="10" width="10.7109375" style="17" customWidth="1"/>
    <col min="11" max="11" width="14.140625" style="17" customWidth="1"/>
    <col min="12" max="16384" width="9.140625" style="17"/>
  </cols>
  <sheetData>
    <row r="1" spans="1:12" ht="17.25" customHeight="1" x14ac:dyDescent="0.25">
      <c r="A1" s="491" t="s">
        <v>839</v>
      </c>
      <c r="B1" s="491"/>
      <c r="C1" s="491"/>
      <c r="D1" s="491"/>
      <c r="E1" s="491"/>
    </row>
    <row r="2" spans="1:12" ht="21.75" customHeight="1" x14ac:dyDescent="0.25">
      <c r="A2" s="490" t="s">
        <v>840</v>
      </c>
      <c r="B2" s="490"/>
      <c r="C2" s="490"/>
      <c r="D2" s="490"/>
      <c r="E2" s="490"/>
      <c r="F2" s="493"/>
      <c r="G2" s="493"/>
      <c r="H2" s="493"/>
      <c r="I2" s="493"/>
      <c r="J2" s="493"/>
      <c r="K2" s="493"/>
      <c r="L2" s="31"/>
    </row>
    <row r="3" spans="1:12" s="134" customFormat="1" ht="59.25" customHeight="1" x14ac:dyDescent="0.25">
      <c r="A3" s="129" t="s">
        <v>1171</v>
      </c>
      <c r="B3" s="130" t="s">
        <v>762</v>
      </c>
      <c r="C3" s="131" t="s">
        <v>1170</v>
      </c>
      <c r="D3" s="132" t="s">
        <v>1537</v>
      </c>
      <c r="E3" s="130" t="s">
        <v>763</v>
      </c>
      <c r="F3" s="494"/>
      <c r="G3" s="494"/>
      <c r="H3" s="494"/>
      <c r="I3" s="494"/>
      <c r="J3" s="494"/>
      <c r="K3" s="495"/>
      <c r="L3" s="133"/>
    </row>
    <row r="4" spans="1:12" s="93" customFormat="1" ht="31.5" customHeight="1" x14ac:dyDescent="0.25">
      <c r="A4" s="135" t="s">
        <v>82</v>
      </c>
      <c r="B4" s="136" t="s">
        <v>401</v>
      </c>
      <c r="C4" s="137"/>
      <c r="D4" s="137"/>
      <c r="E4" s="138" t="s">
        <v>651</v>
      </c>
      <c r="F4" s="494"/>
      <c r="G4" s="139"/>
      <c r="H4" s="139"/>
      <c r="I4" s="139"/>
      <c r="J4" s="139"/>
      <c r="K4" s="496"/>
      <c r="L4" s="140"/>
    </row>
    <row r="5" spans="1:12" s="134" customFormat="1" ht="31.5" customHeight="1" x14ac:dyDescent="0.25">
      <c r="A5" s="141">
        <v>1</v>
      </c>
      <c r="B5" s="142" t="s">
        <v>378</v>
      </c>
      <c r="C5" s="143">
        <v>18</v>
      </c>
      <c r="D5" s="143">
        <v>91272.22</v>
      </c>
      <c r="E5" s="142" t="s">
        <v>652</v>
      </c>
      <c r="F5" s="144"/>
      <c r="G5" s="145"/>
      <c r="H5" s="145"/>
      <c r="I5" s="145"/>
      <c r="J5" s="145"/>
      <c r="K5" s="145"/>
      <c r="L5" s="133"/>
    </row>
    <row r="6" spans="1:12" s="134" customFormat="1" ht="31.5" customHeight="1" x14ac:dyDescent="0.25">
      <c r="A6" s="141">
        <v>2</v>
      </c>
      <c r="B6" s="146" t="s">
        <v>379</v>
      </c>
      <c r="C6" s="104">
        <v>73</v>
      </c>
      <c r="D6" s="104">
        <v>2547.16</v>
      </c>
      <c r="E6" s="146" t="s">
        <v>653</v>
      </c>
      <c r="F6" s="144"/>
      <c r="G6" s="145"/>
      <c r="H6" s="145"/>
      <c r="I6" s="145"/>
      <c r="J6" s="145"/>
      <c r="K6" s="145"/>
      <c r="L6" s="133"/>
    </row>
    <row r="7" spans="1:12" s="134" customFormat="1" ht="31.5" customHeight="1" x14ac:dyDescent="0.25">
      <c r="A7" s="141">
        <v>3</v>
      </c>
      <c r="B7" s="146" t="s">
        <v>380</v>
      </c>
      <c r="C7" s="104">
        <v>45</v>
      </c>
      <c r="D7" s="104">
        <v>59.66</v>
      </c>
      <c r="E7" s="146" t="s">
        <v>654</v>
      </c>
      <c r="F7" s="144"/>
      <c r="G7" s="145"/>
      <c r="H7" s="145"/>
      <c r="I7" s="145"/>
      <c r="J7" s="145"/>
      <c r="K7" s="145"/>
      <c r="L7" s="133"/>
    </row>
    <row r="8" spans="1:12" s="134" customFormat="1" ht="31.5" customHeight="1" x14ac:dyDescent="0.25">
      <c r="A8" s="141">
        <v>4</v>
      </c>
      <c r="B8" s="146" t="s">
        <v>381</v>
      </c>
      <c r="C8" s="104">
        <v>103</v>
      </c>
      <c r="D8" s="104">
        <v>40500.129999999997</v>
      </c>
      <c r="E8" s="146" t="s">
        <v>655</v>
      </c>
      <c r="F8" s="144"/>
      <c r="G8" s="145"/>
      <c r="H8" s="145"/>
      <c r="I8" s="145"/>
      <c r="J8" s="145"/>
      <c r="K8" s="145"/>
      <c r="L8" s="133"/>
    </row>
    <row r="9" spans="1:12" s="134" customFormat="1" ht="31.5" customHeight="1" x14ac:dyDescent="0.25">
      <c r="A9" s="141">
        <v>5</v>
      </c>
      <c r="B9" s="146" t="s">
        <v>382</v>
      </c>
      <c r="C9" s="104">
        <v>543</v>
      </c>
      <c r="D9" s="104">
        <v>118918</v>
      </c>
      <c r="E9" s="146" t="s">
        <v>656</v>
      </c>
      <c r="F9" s="144"/>
      <c r="G9" s="145"/>
      <c r="H9" s="147"/>
      <c r="I9" s="145"/>
      <c r="J9" s="147"/>
      <c r="K9" s="147"/>
      <c r="L9" s="133"/>
    </row>
    <row r="10" spans="1:12" s="134" customFormat="1" ht="31.5" customHeight="1" x14ac:dyDescent="0.25">
      <c r="A10" s="141">
        <v>6</v>
      </c>
      <c r="B10" s="146" t="s">
        <v>383</v>
      </c>
      <c r="C10" s="104" t="s">
        <v>389</v>
      </c>
      <c r="D10" s="104">
        <v>434705</v>
      </c>
      <c r="E10" s="146" t="s">
        <v>657</v>
      </c>
      <c r="F10" s="144"/>
      <c r="G10" s="145"/>
      <c r="H10" s="147"/>
      <c r="I10" s="145"/>
      <c r="J10" s="147"/>
      <c r="K10" s="147"/>
      <c r="L10" s="133"/>
    </row>
    <row r="11" spans="1:12" s="134" customFormat="1" ht="31.5" customHeight="1" x14ac:dyDescent="0.25">
      <c r="A11" s="141">
        <v>7</v>
      </c>
      <c r="B11" s="146" t="s">
        <v>384</v>
      </c>
      <c r="C11" s="104" t="s">
        <v>389</v>
      </c>
      <c r="D11" s="104">
        <v>219432</v>
      </c>
      <c r="E11" s="146" t="s">
        <v>658</v>
      </c>
      <c r="F11" s="144"/>
      <c r="G11" s="145"/>
      <c r="H11" s="147"/>
      <c r="I11" s="145"/>
      <c r="J11" s="147"/>
      <c r="K11" s="147"/>
      <c r="L11" s="133"/>
    </row>
    <row r="12" spans="1:12" s="134" customFormat="1" ht="31.5" customHeight="1" x14ac:dyDescent="0.25">
      <c r="A12" s="141">
        <v>8</v>
      </c>
      <c r="B12" s="146" t="s">
        <v>385</v>
      </c>
      <c r="C12" s="104" t="s">
        <v>389</v>
      </c>
      <c r="D12" s="104">
        <v>113881</v>
      </c>
      <c r="E12" s="146" t="s">
        <v>659</v>
      </c>
      <c r="F12" s="144"/>
      <c r="G12" s="145"/>
      <c r="H12" s="147"/>
      <c r="I12" s="145"/>
      <c r="J12" s="147"/>
      <c r="K12" s="147"/>
      <c r="L12" s="133"/>
    </row>
    <row r="13" spans="1:12" s="93" customFormat="1" ht="31.5" customHeight="1" x14ac:dyDescent="0.25">
      <c r="A13" s="148" t="s">
        <v>83</v>
      </c>
      <c r="B13" s="149" t="s">
        <v>386</v>
      </c>
      <c r="C13" s="148"/>
      <c r="D13" s="148"/>
      <c r="E13" s="149" t="s">
        <v>660</v>
      </c>
      <c r="F13" s="144"/>
      <c r="G13" s="145"/>
      <c r="H13" s="147"/>
      <c r="I13" s="145"/>
      <c r="J13" s="147"/>
      <c r="K13" s="147"/>
      <c r="L13" s="140"/>
    </row>
    <row r="14" spans="1:12" s="134" customFormat="1" ht="31.5" customHeight="1" x14ac:dyDescent="0.25">
      <c r="A14" s="141">
        <v>1</v>
      </c>
      <c r="B14" s="146" t="s">
        <v>387</v>
      </c>
      <c r="C14" s="104">
        <v>131</v>
      </c>
      <c r="D14" s="104" t="s">
        <v>389</v>
      </c>
      <c r="E14" s="146" t="s">
        <v>661</v>
      </c>
      <c r="F14" s="492"/>
      <c r="G14" s="492"/>
      <c r="H14" s="492"/>
      <c r="I14" s="492"/>
      <c r="J14" s="492"/>
      <c r="K14" s="492"/>
      <c r="L14" s="133"/>
    </row>
    <row r="15" spans="1:12" s="134" customFormat="1" ht="31.5" customHeight="1" x14ac:dyDescent="0.25">
      <c r="A15" s="141">
        <v>2</v>
      </c>
      <c r="B15" s="146" t="s">
        <v>388</v>
      </c>
      <c r="C15" s="104" t="s">
        <v>389</v>
      </c>
      <c r="D15" s="104" t="s">
        <v>389</v>
      </c>
      <c r="E15" s="146" t="s">
        <v>662</v>
      </c>
      <c r="F15" s="492"/>
      <c r="G15" s="492"/>
      <c r="H15" s="492"/>
      <c r="I15" s="492"/>
      <c r="J15" s="492"/>
      <c r="K15" s="492"/>
      <c r="L15" s="133"/>
    </row>
    <row r="16" spans="1:12" x14ac:dyDescent="0.25">
      <c r="A16" s="17" t="s">
        <v>760</v>
      </c>
      <c r="F16" s="31"/>
      <c r="G16" s="31"/>
      <c r="H16" s="31"/>
      <c r="I16" s="31"/>
      <c r="J16" s="31"/>
      <c r="K16" s="31"/>
      <c r="L16" s="31"/>
    </row>
    <row r="17" spans="1:12" x14ac:dyDescent="0.25">
      <c r="A17" s="17" t="s">
        <v>572</v>
      </c>
      <c r="D17" s="150" t="s">
        <v>761</v>
      </c>
      <c r="F17" s="31"/>
      <c r="G17" s="31"/>
      <c r="H17" s="31"/>
      <c r="I17" s="31"/>
      <c r="J17" s="31"/>
      <c r="K17" s="31"/>
      <c r="L17" s="31"/>
    </row>
    <row r="18" spans="1:12" x14ac:dyDescent="0.25">
      <c r="A18" s="31" t="s">
        <v>1490</v>
      </c>
      <c r="D18" s="151" t="s">
        <v>1489</v>
      </c>
    </row>
    <row r="19" spans="1:12" x14ac:dyDescent="0.25">
      <c r="A19" s="31" t="s">
        <v>571</v>
      </c>
      <c r="C19" s="151"/>
      <c r="D19" s="31" t="s">
        <v>788</v>
      </c>
    </row>
    <row r="20" spans="1:12" ht="18.75" customHeight="1" x14ac:dyDescent="0.25"/>
  </sheetData>
  <mergeCells count="8">
    <mergeCell ref="A2:E2"/>
    <mergeCell ref="A1:E1"/>
    <mergeCell ref="F14:K15"/>
    <mergeCell ref="F2:K2"/>
    <mergeCell ref="F3:F4"/>
    <mergeCell ref="G3:H3"/>
    <mergeCell ref="I3:J3"/>
    <mergeCell ref="K3:K4"/>
  </mergeCells>
  <hyperlinks>
    <hyperlink ref="E14" r:id="rId1" display="http://wiienvis.nic.in/Database/cri_8229.aspx"/>
  </hyperlinks>
  <printOptions horizontalCentered="1"/>
  <pageMargins left="0.39370078740157499" right="0.27559055118110198" top="0.49" bottom="0.74803149606299202" header="0.31496062992126" footer="0.31496062992126"/>
  <pageSetup scale="97" fitToHeight="0" orientation="landscape"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view="pageBreakPreview" zoomScaleSheetLayoutView="100" workbookViewId="0">
      <selection activeCell="A31" sqref="A31"/>
    </sheetView>
  </sheetViews>
  <sheetFormatPr defaultRowHeight="12.75" x14ac:dyDescent="0.2"/>
  <cols>
    <col min="1" max="1" width="10.28515625" style="117" customWidth="1"/>
    <col min="2" max="2" width="12.7109375" style="117" customWidth="1"/>
    <col min="3" max="3" width="17.42578125" style="117" customWidth="1"/>
    <col min="4" max="4" width="15" style="117" customWidth="1"/>
    <col min="5" max="5" width="16.140625" style="117" customWidth="1"/>
    <col min="6" max="6" width="13.85546875" style="117" customWidth="1"/>
    <col min="7" max="238" width="9.140625" style="117"/>
    <col min="239" max="239" width="10.28515625" style="117" customWidth="1"/>
    <col min="240" max="240" width="12.7109375" style="117" customWidth="1"/>
    <col min="241" max="241" width="17.42578125" style="117" customWidth="1"/>
    <col min="242" max="242" width="17.140625" style="117" customWidth="1"/>
    <col min="243" max="243" width="19" style="117" customWidth="1"/>
    <col min="244" max="244" width="16.42578125" style="117" customWidth="1"/>
    <col min="245" max="494" width="9.140625" style="117"/>
    <col min="495" max="495" width="10.28515625" style="117" customWidth="1"/>
    <col min="496" max="496" width="12.7109375" style="117" customWidth="1"/>
    <col min="497" max="497" width="17.42578125" style="117" customWidth="1"/>
    <col min="498" max="498" width="17.140625" style="117" customWidth="1"/>
    <col min="499" max="499" width="19" style="117" customWidth="1"/>
    <col min="500" max="500" width="16.42578125" style="117" customWidth="1"/>
    <col min="501" max="750" width="9.140625" style="117"/>
    <col min="751" max="751" width="10.28515625" style="117" customWidth="1"/>
    <col min="752" max="752" width="12.7109375" style="117" customWidth="1"/>
    <col min="753" max="753" width="17.42578125" style="117" customWidth="1"/>
    <col min="754" max="754" width="17.140625" style="117" customWidth="1"/>
    <col min="755" max="755" width="19" style="117" customWidth="1"/>
    <col min="756" max="756" width="16.42578125" style="117" customWidth="1"/>
    <col min="757" max="1006" width="9.140625" style="117"/>
    <col min="1007" max="1007" width="10.28515625" style="117" customWidth="1"/>
    <col min="1008" max="1008" width="12.7109375" style="117" customWidth="1"/>
    <col min="1009" max="1009" width="17.42578125" style="117" customWidth="1"/>
    <col min="1010" max="1010" width="17.140625" style="117" customWidth="1"/>
    <col min="1011" max="1011" width="19" style="117" customWidth="1"/>
    <col min="1012" max="1012" width="16.42578125" style="117" customWidth="1"/>
    <col min="1013" max="1262" width="9.140625" style="117"/>
    <col min="1263" max="1263" width="10.28515625" style="117" customWidth="1"/>
    <col min="1264" max="1264" width="12.7109375" style="117" customWidth="1"/>
    <col min="1265" max="1265" width="17.42578125" style="117" customWidth="1"/>
    <col min="1266" max="1266" width="17.140625" style="117" customWidth="1"/>
    <col min="1267" max="1267" width="19" style="117" customWidth="1"/>
    <col min="1268" max="1268" width="16.42578125" style="117" customWidth="1"/>
    <col min="1269" max="1518" width="9.140625" style="117"/>
    <col min="1519" max="1519" width="10.28515625" style="117" customWidth="1"/>
    <col min="1520" max="1520" width="12.7109375" style="117" customWidth="1"/>
    <col min="1521" max="1521" width="17.42578125" style="117" customWidth="1"/>
    <col min="1522" max="1522" width="17.140625" style="117" customWidth="1"/>
    <col min="1523" max="1523" width="19" style="117" customWidth="1"/>
    <col min="1524" max="1524" width="16.42578125" style="117" customWidth="1"/>
    <col min="1525" max="1774" width="9.140625" style="117"/>
    <col min="1775" max="1775" width="10.28515625" style="117" customWidth="1"/>
    <col min="1776" max="1776" width="12.7109375" style="117" customWidth="1"/>
    <col min="1777" max="1777" width="17.42578125" style="117" customWidth="1"/>
    <col min="1778" max="1778" width="17.140625" style="117" customWidth="1"/>
    <col min="1779" max="1779" width="19" style="117" customWidth="1"/>
    <col min="1780" max="1780" width="16.42578125" style="117" customWidth="1"/>
    <col min="1781" max="2030" width="9.140625" style="117"/>
    <col min="2031" max="2031" width="10.28515625" style="117" customWidth="1"/>
    <col min="2032" max="2032" width="12.7109375" style="117" customWidth="1"/>
    <col min="2033" max="2033" width="17.42578125" style="117" customWidth="1"/>
    <col min="2034" max="2034" width="17.140625" style="117" customWidth="1"/>
    <col min="2035" max="2035" width="19" style="117" customWidth="1"/>
    <col min="2036" max="2036" width="16.42578125" style="117" customWidth="1"/>
    <col min="2037" max="2286" width="9.140625" style="117"/>
    <col min="2287" max="2287" width="10.28515625" style="117" customWidth="1"/>
    <col min="2288" max="2288" width="12.7109375" style="117" customWidth="1"/>
    <col min="2289" max="2289" width="17.42578125" style="117" customWidth="1"/>
    <col min="2290" max="2290" width="17.140625" style="117" customWidth="1"/>
    <col min="2291" max="2291" width="19" style="117" customWidth="1"/>
    <col min="2292" max="2292" width="16.42578125" style="117" customWidth="1"/>
    <col min="2293" max="2542" width="9.140625" style="117"/>
    <col min="2543" max="2543" width="10.28515625" style="117" customWidth="1"/>
    <col min="2544" max="2544" width="12.7109375" style="117" customWidth="1"/>
    <col min="2545" max="2545" width="17.42578125" style="117" customWidth="1"/>
    <col min="2546" max="2546" width="17.140625" style="117" customWidth="1"/>
    <col min="2547" max="2547" width="19" style="117" customWidth="1"/>
    <col min="2548" max="2548" width="16.42578125" style="117" customWidth="1"/>
    <col min="2549" max="2798" width="9.140625" style="117"/>
    <col min="2799" max="2799" width="10.28515625" style="117" customWidth="1"/>
    <col min="2800" max="2800" width="12.7109375" style="117" customWidth="1"/>
    <col min="2801" max="2801" width="17.42578125" style="117" customWidth="1"/>
    <col min="2802" max="2802" width="17.140625" style="117" customWidth="1"/>
    <col min="2803" max="2803" width="19" style="117" customWidth="1"/>
    <col min="2804" max="2804" width="16.42578125" style="117" customWidth="1"/>
    <col min="2805" max="3054" width="9.140625" style="117"/>
    <col min="3055" max="3055" width="10.28515625" style="117" customWidth="1"/>
    <col min="3056" max="3056" width="12.7109375" style="117" customWidth="1"/>
    <col min="3057" max="3057" width="17.42578125" style="117" customWidth="1"/>
    <col min="3058" max="3058" width="17.140625" style="117" customWidth="1"/>
    <col min="3059" max="3059" width="19" style="117" customWidth="1"/>
    <col min="3060" max="3060" width="16.42578125" style="117" customWidth="1"/>
    <col min="3061" max="3310" width="9.140625" style="117"/>
    <col min="3311" max="3311" width="10.28515625" style="117" customWidth="1"/>
    <col min="3312" max="3312" width="12.7109375" style="117" customWidth="1"/>
    <col min="3313" max="3313" width="17.42578125" style="117" customWidth="1"/>
    <col min="3314" max="3314" width="17.140625" style="117" customWidth="1"/>
    <col min="3315" max="3315" width="19" style="117" customWidth="1"/>
    <col min="3316" max="3316" width="16.42578125" style="117" customWidth="1"/>
    <col min="3317" max="3566" width="9.140625" style="117"/>
    <col min="3567" max="3567" width="10.28515625" style="117" customWidth="1"/>
    <col min="3568" max="3568" width="12.7109375" style="117" customWidth="1"/>
    <col min="3569" max="3569" width="17.42578125" style="117" customWidth="1"/>
    <col min="3570" max="3570" width="17.140625" style="117" customWidth="1"/>
    <col min="3571" max="3571" width="19" style="117" customWidth="1"/>
    <col min="3572" max="3572" width="16.42578125" style="117" customWidth="1"/>
    <col min="3573" max="3822" width="9.140625" style="117"/>
    <col min="3823" max="3823" width="10.28515625" style="117" customWidth="1"/>
    <col min="3824" max="3824" width="12.7109375" style="117" customWidth="1"/>
    <col min="3825" max="3825" width="17.42578125" style="117" customWidth="1"/>
    <col min="3826" max="3826" width="17.140625" style="117" customWidth="1"/>
    <col min="3827" max="3827" width="19" style="117" customWidth="1"/>
    <col min="3828" max="3828" width="16.42578125" style="117" customWidth="1"/>
    <col min="3829" max="4078" width="9.140625" style="117"/>
    <col min="4079" max="4079" width="10.28515625" style="117" customWidth="1"/>
    <col min="4080" max="4080" width="12.7109375" style="117" customWidth="1"/>
    <col min="4081" max="4081" width="17.42578125" style="117" customWidth="1"/>
    <col min="4082" max="4082" width="17.140625" style="117" customWidth="1"/>
    <col min="4083" max="4083" width="19" style="117" customWidth="1"/>
    <col min="4084" max="4084" width="16.42578125" style="117" customWidth="1"/>
    <col min="4085" max="4334" width="9.140625" style="117"/>
    <col min="4335" max="4335" width="10.28515625" style="117" customWidth="1"/>
    <col min="4336" max="4336" width="12.7109375" style="117" customWidth="1"/>
    <col min="4337" max="4337" width="17.42578125" style="117" customWidth="1"/>
    <col min="4338" max="4338" width="17.140625" style="117" customWidth="1"/>
    <col min="4339" max="4339" width="19" style="117" customWidth="1"/>
    <col min="4340" max="4340" width="16.42578125" style="117" customWidth="1"/>
    <col min="4341" max="4590" width="9.140625" style="117"/>
    <col min="4591" max="4591" width="10.28515625" style="117" customWidth="1"/>
    <col min="4592" max="4592" width="12.7109375" style="117" customWidth="1"/>
    <col min="4593" max="4593" width="17.42578125" style="117" customWidth="1"/>
    <col min="4594" max="4594" width="17.140625" style="117" customWidth="1"/>
    <col min="4595" max="4595" width="19" style="117" customWidth="1"/>
    <col min="4596" max="4596" width="16.42578125" style="117" customWidth="1"/>
    <col min="4597" max="4846" width="9.140625" style="117"/>
    <col min="4847" max="4847" width="10.28515625" style="117" customWidth="1"/>
    <col min="4848" max="4848" width="12.7109375" style="117" customWidth="1"/>
    <col min="4849" max="4849" width="17.42578125" style="117" customWidth="1"/>
    <col min="4850" max="4850" width="17.140625" style="117" customWidth="1"/>
    <col min="4851" max="4851" width="19" style="117" customWidth="1"/>
    <col min="4852" max="4852" width="16.42578125" style="117" customWidth="1"/>
    <col min="4853" max="5102" width="9.140625" style="117"/>
    <col min="5103" max="5103" width="10.28515625" style="117" customWidth="1"/>
    <col min="5104" max="5104" width="12.7109375" style="117" customWidth="1"/>
    <col min="5105" max="5105" width="17.42578125" style="117" customWidth="1"/>
    <col min="5106" max="5106" width="17.140625" style="117" customWidth="1"/>
    <col min="5107" max="5107" width="19" style="117" customWidth="1"/>
    <col min="5108" max="5108" width="16.42578125" style="117" customWidth="1"/>
    <col min="5109" max="5358" width="9.140625" style="117"/>
    <col min="5359" max="5359" width="10.28515625" style="117" customWidth="1"/>
    <col min="5360" max="5360" width="12.7109375" style="117" customWidth="1"/>
    <col min="5361" max="5361" width="17.42578125" style="117" customWidth="1"/>
    <col min="5362" max="5362" width="17.140625" style="117" customWidth="1"/>
    <col min="5363" max="5363" width="19" style="117" customWidth="1"/>
    <col min="5364" max="5364" width="16.42578125" style="117" customWidth="1"/>
    <col min="5365" max="5614" width="9.140625" style="117"/>
    <col min="5615" max="5615" width="10.28515625" style="117" customWidth="1"/>
    <col min="5616" max="5616" width="12.7109375" style="117" customWidth="1"/>
    <col min="5617" max="5617" width="17.42578125" style="117" customWidth="1"/>
    <col min="5618" max="5618" width="17.140625" style="117" customWidth="1"/>
    <col min="5619" max="5619" width="19" style="117" customWidth="1"/>
    <col min="5620" max="5620" width="16.42578125" style="117" customWidth="1"/>
    <col min="5621" max="5870" width="9.140625" style="117"/>
    <col min="5871" max="5871" width="10.28515625" style="117" customWidth="1"/>
    <col min="5872" max="5872" width="12.7109375" style="117" customWidth="1"/>
    <col min="5873" max="5873" width="17.42578125" style="117" customWidth="1"/>
    <col min="5874" max="5874" width="17.140625" style="117" customWidth="1"/>
    <col min="5875" max="5875" width="19" style="117" customWidth="1"/>
    <col min="5876" max="5876" width="16.42578125" style="117" customWidth="1"/>
    <col min="5877" max="6126" width="9.140625" style="117"/>
    <col min="6127" max="6127" width="10.28515625" style="117" customWidth="1"/>
    <col min="6128" max="6128" width="12.7109375" style="117" customWidth="1"/>
    <col min="6129" max="6129" width="17.42578125" style="117" customWidth="1"/>
    <col min="6130" max="6130" width="17.140625" style="117" customWidth="1"/>
    <col min="6131" max="6131" width="19" style="117" customWidth="1"/>
    <col min="6132" max="6132" width="16.42578125" style="117" customWidth="1"/>
    <col min="6133" max="6382" width="9.140625" style="117"/>
    <col min="6383" max="6383" width="10.28515625" style="117" customWidth="1"/>
    <col min="6384" max="6384" width="12.7109375" style="117" customWidth="1"/>
    <col min="6385" max="6385" width="17.42578125" style="117" customWidth="1"/>
    <col min="6386" max="6386" width="17.140625" style="117" customWidth="1"/>
    <col min="6387" max="6387" width="19" style="117" customWidth="1"/>
    <col min="6388" max="6388" width="16.42578125" style="117" customWidth="1"/>
    <col min="6389" max="6638" width="9.140625" style="117"/>
    <col min="6639" max="6639" width="10.28515625" style="117" customWidth="1"/>
    <col min="6640" max="6640" width="12.7109375" style="117" customWidth="1"/>
    <col min="6641" max="6641" width="17.42578125" style="117" customWidth="1"/>
    <col min="6642" max="6642" width="17.140625" style="117" customWidth="1"/>
    <col min="6643" max="6643" width="19" style="117" customWidth="1"/>
    <col min="6644" max="6644" width="16.42578125" style="117" customWidth="1"/>
    <col min="6645" max="6894" width="9.140625" style="117"/>
    <col min="6895" max="6895" width="10.28515625" style="117" customWidth="1"/>
    <col min="6896" max="6896" width="12.7109375" style="117" customWidth="1"/>
    <col min="6897" max="6897" width="17.42578125" style="117" customWidth="1"/>
    <col min="6898" max="6898" width="17.140625" style="117" customWidth="1"/>
    <col min="6899" max="6899" width="19" style="117" customWidth="1"/>
    <col min="6900" max="6900" width="16.42578125" style="117" customWidth="1"/>
    <col min="6901" max="7150" width="9.140625" style="117"/>
    <col min="7151" max="7151" width="10.28515625" style="117" customWidth="1"/>
    <col min="7152" max="7152" width="12.7109375" style="117" customWidth="1"/>
    <col min="7153" max="7153" width="17.42578125" style="117" customWidth="1"/>
    <col min="7154" max="7154" width="17.140625" style="117" customWidth="1"/>
    <col min="7155" max="7155" width="19" style="117" customWidth="1"/>
    <col min="7156" max="7156" width="16.42578125" style="117" customWidth="1"/>
    <col min="7157" max="7406" width="9.140625" style="117"/>
    <col min="7407" max="7407" width="10.28515625" style="117" customWidth="1"/>
    <col min="7408" max="7408" width="12.7109375" style="117" customWidth="1"/>
    <col min="7409" max="7409" width="17.42578125" style="117" customWidth="1"/>
    <col min="7410" max="7410" width="17.140625" style="117" customWidth="1"/>
    <col min="7411" max="7411" width="19" style="117" customWidth="1"/>
    <col min="7412" max="7412" width="16.42578125" style="117" customWidth="1"/>
    <col min="7413" max="7662" width="9.140625" style="117"/>
    <col min="7663" max="7663" width="10.28515625" style="117" customWidth="1"/>
    <col min="7664" max="7664" width="12.7109375" style="117" customWidth="1"/>
    <col min="7665" max="7665" width="17.42578125" style="117" customWidth="1"/>
    <col min="7666" max="7666" width="17.140625" style="117" customWidth="1"/>
    <col min="7667" max="7667" width="19" style="117" customWidth="1"/>
    <col min="7668" max="7668" width="16.42578125" style="117" customWidth="1"/>
    <col min="7669" max="7918" width="9.140625" style="117"/>
    <col min="7919" max="7919" width="10.28515625" style="117" customWidth="1"/>
    <col min="7920" max="7920" width="12.7109375" style="117" customWidth="1"/>
    <col min="7921" max="7921" width="17.42578125" style="117" customWidth="1"/>
    <col min="7922" max="7922" width="17.140625" style="117" customWidth="1"/>
    <col min="7923" max="7923" width="19" style="117" customWidth="1"/>
    <col min="7924" max="7924" width="16.42578125" style="117" customWidth="1"/>
    <col min="7925" max="8174" width="9.140625" style="117"/>
    <col min="8175" max="8175" width="10.28515625" style="117" customWidth="1"/>
    <col min="8176" max="8176" width="12.7109375" style="117" customWidth="1"/>
    <col min="8177" max="8177" width="17.42578125" style="117" customWidth="1"/>
    <col min="8178" max="8178" width="17.140625" style="117" customWidth="1"/>
    <col min="8179" max="8179" width="19" style="117" customWidth="1"/>
    <col min="8180" max="8180" width="16.42578125" style="117" customWidth="1"/>
    <col min="8181" max="8430" width="9.140625" style="117"/>
    <col min="8431" max="8431" width="10.28515625" style="117" customWidth="1"/>
    <col min="8432" max="8432" width="12.7109375" style="117" customWidth="1"/>
    <col min="8433" max="8433" width="17.42578125" style="117" customWidth="1"/>
    <col min="8434" max="8434" width="17.140625" style="117" customWidth="1"/>
    <col min="8435" max="8435" width="19" style="117" customWidth="1"/>
    <col min="8436" max="8436" width="16.42578125" style="117" customWidth="1"/>
    <col min="8437" max="8686" width="9.140625" style="117"/>
    <col min="8687" max="8687" width="10.28515625" style="117" customWidth="1"/>
    <col min="8688" max="8688" width="12.7109375" style="117" customWidth="1"/>
    <col min="8689" max="8689" width="17.42578125" style="117" customWidth="1"/>
    <col min="8690" max="8690" width="17.140625" style="117" customWidth="1"/>
    <col min="8691" max="8691" width="19" style="117" customWidth="1"/>
    <col min="8692" max="8692" width="16.42578125" style="117" customWidth="1"/>
    <col min="8693" max="8942" width="9.140625" style="117"/>
    <col min="8943" max="8943" width="10.28515625" style="117" customWidth="1"/>
    <col min="8944" max="8944" width="12.7109375" style="117" customWidth="1"/>
    <col min="8945" max="8945" width="17.42578125" style="117" customWidth="1"/>
    <col min="8946" max="8946" width="17.140625" style="117" customWidth="1"/>
    <col min="8947" max="8947" width="19" style="117" customWidth="1"/>
    <col min="8948" max="8948" width="16.42578125" style="117" customWidth="1"/>
    <col min="8949" max="9198" width="9.140625" style="117"/>
    <col min="9199" max="9199" width="10.28515625" style="117" customWidth="1"/>
    <col min="9200" max="9200" width="12.7109375" style="117" customWidth="1"/>
    <col min="9201" max="9201" width="17.42578125" style="117" customWidth="1"/>
    <col min="9202" max="9202" width="17.140625" style="117" customWidth="1"/>
    <col min="9203" max="9203" width="19" style="117" customWidth="1"/>
    <col min="9204" max="9204" width="16.42578125" style="117" customWidth="1"/>
    <col min="9205" max="9454" width="9.140625" style="117"/>
    <col min="9455" max="9455" width="10.28515625" style="117" customWidth="1"/>
    <col min="9456" max="9456" width="12.7109375" style="117" customWidth="1"/>
    <col min="9457" max="9457" width="17.42578125" style="117" customWidth="1"/>
    <col min="9458" max="9458" width="17.140625" style="117" customWidth="1"/>
    <col min="9459" max="9459" width="19" style="117" customWidth="1"/>
    <col min="9460" max="9460" width="16.42578125" style="117" customWidth="1"/>
    <col min="9461" max="9710" width="9.140625" style="117"/>
    <col min="9711" max="9711" width="10.28515625" style="117" customWidth="1"/>
    <col min="9712" max="9712" width="12.7109375" style="117" customWidth="1"/>
    <col min="9713" max="9713" width="17.42578125" style="117" customWidth="1"/>
    <col min="9714" max="9714" width="17.140625" style="117" customWidth="1"/>
    <col min="9715" max="9715" width="19" style="117" customWidth="1"/>
    <col min="9716" max="9716" width="16.42578125" style="117" customWidth="1"/>
    <col min="9717" max="9966" width="9.140625" style="117"/>
    <col min="9967" max="9967" width="10.28515625" style="117" customWidth="1"/>
    <col min="9968" max="9968" width="12.7109375" style="117" customWidth="1"/>
    <col min="9969" max="9969" width="17.42578125" style="117" customWidth="1"/>
    <col min="9970" max="9970" width="17.140625" style="117" customWidth="1"/>
    <col min="9971" max="9971" width="19" style="117" customWidth="1"/>
    <col min="9972" max="9972" width="16.42578125" style="117" customWidth="1"/>
    <col min="9973" max="10222" width="9.140625" style="117"/>
    <col min="10223" max="10223" width="10.28515625" style="117" customWidth="1"/>
    <col min="10224" max="10224" width="12.7109375" style="117" customWidth="1"/>
    <col min="10225" max="10225" width="17.42578125" style="117" customWidth="1"/>
    <col min="10226" max="10226" width="17.140625" style="117" customWidth="1"/>
    <col min="10227" max="10227" width="19" style="117" customWidth="1"/>
    <col min="10228" max="10228" width="16.42578125" style="117" customWidth="1"/>
    <col min="10229" max="10478" width="9.140625" style="117"/>
    <col min="10479" max="10479" width="10.28515625" style="117" customWidth="1"/>
    <col min="10480" max="10480" width="12.7109375" style="117" customWidth="1"/>
    <col min="10481" max="10481" width="17.42578125" style="117" customWidth="1"/>
    <col min="10482" max="10482" width="17.140625" style="117" customWidth="1"/>
    <col min="10483" max="10483" width="19" style="117" customWidth="1"/>
    <col min="10484" max="10484" width="16.42578125" style="117" customWidth="1"/>
    <col min="10485" max="10734" width="9.140625" style="117"/>
    <col min="10735" max="10735" width="10.28515625" style="117" customWidth="1"/>
    <col min="10736" max="10736" width="12.7109375" style="117" customWidth="1"/>
    <col min="10737" max="10737" width="17.42578125" style="117" customWidth="1"/>
    <col min="10738" max="10738" width="17.140625" style="117" customWidth="1"/>
    <col min="10739" max="10739" width="19" style="117" customWidth="1"/>
    <col min="10740" max="10740" width="16.42578125" style="117" customWidth="1"/>
    <col min="10741" max="10990" width="9.140625" style="117"/>
    <col min="10991" max="10991" width="10.28515625" style="117" customWidth="1"/>
    <col min="10992" max="10992" width="12.7109375" style="117" customWidth="1"/>
    <col min="10993" max="10993" width="17.42578125" style="117" customWidth="1"/>
    <col min="10994" max="10994" width="17.140625" style="117" customWidth="1"/>
    <col min="10995" max="10995" width="19" style="117" customWidth="1"/>
    <col min="10996" max="10996" width="16.42578125" style="117" customWidth="1"/>
    <col min="10997" max="11246" width="9.140625" style="117"/>
    <col min="11247" max="11247" width="10.28515625" style="117" customWidth="1"/>
    <col min="11248" max="11248" width="12.7109375" style="117" customWidth="1"/>
    <col min="11249" max="11249" width="17.42578125" style="117" customWidth="1"/>
    <col min="11250" max="11250" width="17.140625" style="117" customWidth="1"/>
    <col min="11251" max="11251" width="19" style="117" customWidth="1"/>
    <col min="11252" max="11252" width="16.42578125" style="117" customWidth="1"/>
    <col min="11253" max="11502" width="9.140625" style="117"/>
    <col min="11503" max="11503" width="10.28515625" style="117" customWidth="1"/>
    <col min="11504" max="11504" width="12.7109375" style="117" customWidth="1"/>
    <col min="11505" max="11505" width="17.42578125" style="117" customWidth="1"/>
    <col min="11506" max="11506" width="17.140625" style="117" customWidth="1"/>
    <col min="11507" max="11507" width="19" style="117" customWidth="1"/>
    <col min="11508" max="11508" width="16.42578125" style="117" customWidth="1"/>
    <col min="11509" max="11758" width="9.140625" style="117"/>
    <col min="11759" max="11759" width="10.28515625" style="117" customWidth="1"/>
    <col min="11760" max="11760" width="12.7109375" style="117" customWidth="1"/>
    <col min="11761" max="11761" width="17.42578125" style="117" customWidth="1"/>
    <col min="11762" max="11762" width="17.140625" style="117" customWidth="1"/>
    <col min="11763" max="11763" width="19" style="117" customWidth="1"/>
    <col min="11764" max="11764" width="16.42578125" style="117" customWidth="1"/>
    <col min="11765" max="12014" width="9.140625" style="117"/>
    <col min="12015" max="12015" width="10.28515625" style="117" customWidth="1"/>
    <col min="12016" max="12016" width="12.7109375" style="117" customWidth="1"/>
    <col min="12017" max="12017" width="17.42578125" style="117" customWidth="1"/>
    <col min="12018" max="12018" width="17.140625" style="117" customWidth="1"/>
    <col min="12019" max="12019" width="19" style="117" customWidth="1"/>
    <col min="12020" max="12020" width="16.42578125" style="117" customWidth="1"/>
    <col min="12021" max="12270" width="9.140625" style="117"/>
    <col min="12271" max="12271" width="10.28515625" style="117" customWidth="1"/>
    <col min="12272" max="12272" width="12.7109375" style="117" customWidth="1"/>
    <col min="12273" max="12273" width="17.42578125" style="117" customWidth="1"/>
    <col min="12274" max="12274" width="17.140625" style="117" customWidth="1"/>
    <col min="12275" max="12275" width="19" style="117" customWidth="1"/>
    <col min="12276" max="12276" width="16.42578125" style="117" customWidth="1"/>
    <col min="12277" max="12526" width="9.140625" style="117"/>
    <col min="12527" max="12527" width="10.28515625" style="117" customWidth="1"/>
    <col min="12528" max="12528" width="12.7109375" style="117" customWidth="1"/>
    <col min="12529" max="12529" width="17.42578125" style="117" customWidth="1"/>
    <col min="12530" max="12530" width="17.140625" style="117" customWidth="1"/>
    <col min="12531" max="12531" width="19" style="117" customWidth="1"/>
    <col min="12532" max="12532" width="16.42578125" style="117" customWidth="1"/>
    <col min="12533" max="12782" width="9.140625" style="117"/>
    <col min="12783" max="12783" width="10.28515625" style="117" customWidth="1"/>
    <col min="12784" max="12784" width="12.7109375" style="117" customWidth="1"/>
    <col min="12785" max="12785" width="17.42578125" style="117" customWidth="1"/>
    <col min="12786" max="12786" width="17.140625" style="117" customWidth="1"/>
    <col min="12787" max="12787" width="19" style="117" customWidth="1"/>
    <col min="12788" max="12788" width="16.42578125" style="117" customWidth="1"/>
    <col min="12789" max="13038" width="9.140625" style="117"/>
    <col min="13039" max="13039" width="10.28515625" style="117" customWidth="1"/>
    <col min="13040" max="13040" width="12.7109375" style="117" customWidth="1"/>
    <col min="13041" max="13041" width="17.42578125" style="117" customWidth="1"/>
    <col min="13042" max="13042" width="17.140625" style="117" customWidth="1"/>
    <col min="13043" max="13043" width="19" style="117" customWidth="1"/>
    <col min="13044" max="13044" width="16.42578125" style="117" customWidth="1"/>
    <col min="13045" max="13294" width="9.140625" style="117"/>
    <col min="13295" max="13295" width="10.28515625" style="117" customWidth="1"/>
    <col min="13296" max="13296" width="12.7109375" style="117" customWidth="1"/>
    <col min="13297" max="13297" width="17.42578125" style="117" customWidth="1"/>
    <col min="13298" max="13298" width="17.140625" style="117" customWidth="1"/>
    <col min="13299" max="13299" width="19" style="117" customWidth="1"/>
    <col min="13300" max="13300" width="16.42578125" style="117" customWidth="1"/>
    <col min="13301" max="13550" width="9.140625" style="117"/>
    <col min="13551" max="13551" width="10.28515625" style="117" customWidth="1"/>
    <col min="13552" max="13552" width="12.7109375" style="117" customWidth="1"/>
    <col min="13553" max="13553" width="17.42578125" style="117" customWidth="1"/>
    <col min="13554" max="13554" width="17.140625" style="117" customWidth="1"/>
    <col min="13555" max="13555" width="19" style="117" customWidth="1"/>
    <col min="13556" max="13556" width="16.42578125" style="117" customWidth="1"/>
    <col min="13557" max="13806" width="9.140625" style="117"/>
    <col min="13807" max="13807" width="10.28515625" style="117" customWidth="1"/>
    <col min="13808" max="13808" width="12.7109375" style="117" customWidth="1"/>
    <col min="13809" max="13809" width="17.42578125" style="117" customWidth="1"/>
    <col min="13810" max="13810" width="17.140625" style="117" customWidth="1"/>
    <col min="13811" max="13811" width="19" style="117" customWidth="1"/>
    <col min="13812" max="13812" width="16.42578125" style="117" customWidth="1"/>
    <col min="13813" max="14062" width="9.140625" style="117"/>
    <col min="14063" max="14063" width="10.28515625" style="117" customWidth="1"/>
    <col min="14064" max="14064" width="12.7109375" style="117" customWidth="1"/>
    <col min="14065" max="14065" width="17.42578125" style="117" customWidth="1"/>
    <col min="14066" max="14066" width="17.140625" style="117" customWidth="1"/>
    <col min="14067" max="14067" width="19" style="117" customWidth="1"/>
    <col min="14068" max="14068" width="16.42578125" style="117" customWidth="1"/>
    <col min="14069" max="14318" width="9.140625" style="117"/>
    <col min="14319" max="14319" width="10.28515625" style="117" customWidth="1"/>
    <col min="14320" max="14320" width="12.7109375" style="117" customWidth="1"/>
    <col min="14321" max="14321" width="17.42578125" style="117" customWidth="1"/>
    <col min="14322" max="14322" width="17.140625" style="117" customWidth="1"/>
    <col min="14323" max="14323" width="19" style="117" customWidth="1"/>
    <col min="14324" max="14324" width="16.42578125" style="117" customWidth="1"/>
    <col min="14325" max="14574" width="9.140625" style="117"/>
    <col min="14575" max="14575" width="10.28515625" style="117" customWidth="1"/>
    <col min="14576" max="14576" width="12.7109375" style="117" customWidth="1"/>
    <col min="14577" max="14577" width="17.42578125" style="117" customWidth="1"/>
    <col min="14578" max="14578" width="17.140625" style="117" customWidth="1"/>
    <col min="14579" max="14579" width="19" style="117" customWidth="1"/>
    <col min="14580" max="14580" width="16.42578125" style="117" customWidth="1"/>
    <col min="14581" max="14830" width="9.140625" style="117"/>
    <col min="14831" max="14831" width="10.28515625" style="117" customWidth="1"/>
    <col min="14832" max="14832" width="12.7109375" style="117" customWidth="1"/>
    <col min="14833" max="14833" width="17.42578125" style="117" customWidth="1"/>
    <col min="14834" max="14834" width="17.140625" style="117" customWidth="1"/>
    <col min="14835" max="14835" width="19" style="117" customWidth="1"/>
    <col min="14836" max="14836" width="16.42578125" style="117" customWidth="1"/>
    <col min="14837" max="15086" width="9.140625" style="117"/>
    <col min="15087" max="15087" width="10.28515625" style="117" customWidth="1"/>
    <col min="15088" max="15088" width="12.7109375" style="117" customWidth="1"/>
    <col min="15089" max="15089" width="17.42578125" style="117" customWidth="1"/>
    <col min="15090" max="15090" width="17.140625" style="117" customWidth="1"/>
    <col min="15091" max="15091" width="19" style="117" customWidth="1"/>
    <col min="15092" max="15092" width="16.42578125" style="117" customWidth="1"/>
    <col min="15093" max="15342" width="9.140625" style="117"/>
    <col min="15343" max="15343" width="10.28515625" style="117" customWidth="1"/>
    <col min="15344" max="15344" width="12.7109375" style="117" customWidth="1"/>
    <col min="15345" max="15345" width="17.42578125" style="117" customWidth="1"/>
    <col min="15346" max="15346" width="17.140625" style="117" customWidth="1"/>
    <col min="15347" max="15347" width="19" style="117" customWidth="1"/>
    <col min="15348" max="15348" width="16.42578125" style="117" customWidth="1"/>
    <col min="15349" max="15598" width="9.140625" style="117"/>
    <col min="15599" max="15599" width="10.28515625" style="117" customWidth="1"/>
    <col min="15600" max="15600" width="12.7109375" style="117" customWidth="1"/>
    <col min="15601" max="15601" width="17.42578125" style="117" customWidth="1"/>
    <col min="15602" max="15602" width="17.140625" style="117" customWidth="1"/>
    <col min="15603" max="15603" width="19" style="117" customWidth="1"/>
    <col min="15604" max="15604" width="16.42578125" style="117" customWidth="1"/>
    <col min="15605" max="15854" width="9.140625" style="117"/>
    <col min="15855" max="15855" width="10.28515625" style="117" customWidth="1"/>
    <col min="15856" max="15856" width="12.7109375" style="117" customWidth="1"/>
    <col min="15857" max="15857" width="17.42578125" style="117" customWidth="1"/>
    <col min="15858" max="15858" width="17.140625" style="117" customWidth="1"/>
    <col min="15859" max="15859" width="19" style="117" customWidth="1"/>
    <col min="15860" max="15860" width="16.42578125" style="117" customWidth="1"/>
    <col min="15861" max="16110" width="9.140625" style="117"/>
    <col min="16111" max="16111" width="10.28515625" style="117" customWidth="1"/>
    <col min="16112" max="16112" width="12.7109375" style="117" customWidth="1"/>
    <col min="16113" max="16113" width="17.42578125" style="117" customWidth="1"/>
    <col min="16114" max="16114" width="17.140625" style="117" customWidth="1"/>
    <col min="16115" max="16115" width="19" style="117" customWidth="1"/>
    <col min="16116" max="16116" width="16.42578125" style="117" customWidth="1"/>
    <col min="16117" max="16384" width="9.140625" style="117"/>
  </cols>
  <sheetData>
    <row r="1" spans="1:6" ht="21.75" customHeight="1" x14ac:dyDescent="0.2">
      <c r="A1" s="495" t="s">
        <v>1173</v>
      </c>
      <c r="B1" s="495"/>
      <c r="C1" s="495"/>
      <c r="D1" s="495"/>
      <c r="E1" s="495"/>
      <c r="F1" s="495"/>
    </row>
    <row r="2" spans="1:6" s="114" customFormat="1" ht="24.75" customHeight="1" x14ac:dyDescent="0.25">
      <c r="A2" s="499" t="s">
        <v>1172</v>
      </c>
      <c r="B2" s="499"/>
      <c r="C2" s="499"/>
      <c r="D2" s="499"/>
      <c r="E2" s="499"/>
      <c r="F2" s="499"/>
    </row>
    <row r="3" spans="1:6" s="118" customFormat="1" ht="36.75" customHeight="1" x14ac:dyDescent="0.25">
      <c r="A3" s="500" t="s">
        <v>768</v>
      </c>
      <c r="B3" s="502" t="s">
        <v>764</v>
      </c>
      <c r="C3" s="503"/>
      <c r="D3" s="502" t="s">
        <v>765</v>
      </c>
      <c r="E3" s="503"/>
      <c r="F3" s="500" t="s">
        <v>1538</v>
      </c>
    </row>
    <row r="4" spans="1:6" s="118" customFormat="1" ht="37.5" customHeight="1" x14ac:dyDescent="0.25">
      <c r="A4" s="501"/>
      <c r="B4" s="119" t="s">
        <v>766</v>
      </c>
      <c r="C4" s="120" t="s">
        <v>767</v>
      </c>
      <c r="D4" s="119" t="s">
        <v>766</v>
      </c>
      <c r="E4" s="120" t="s">
        <v>767</v>
      </c>
      <c r="F4" s="504"/>
    </row>
    <row r="5" spans="1:6" s="118" customFormat="1" ht="34.5" customHeight="1" x14ac:dyDescent="0.25">
      <c r="A5" s="121">
        <v>1995</v>
      </c>
      <c r="B5" s="122">
        <v>80</v>
      </c>
      <c r="C5" s="122">
        <v>34684.53</v>
      </c>
      <c r="D5" s="122">
        <v>441</v>
      </c>
      <c r="E5" s="122">
        <v>114164.58</v>
      </c>
      <c r="F5" s="122">
        <v>148849.10999999999</v>
      </c>
    </row>
    <row r="6" spans="1:6" s="118" customFormat="1" ht="34.5" customHeight="1" x14ac:dyDescent="0.25">
      <c r="A6" s="123">
        <v>1999</v>
      </c>
      <c r="B6" s="124">
        <v>87</v>
      </c>
      <c r="C6" s="124">
        <v>34021.15</v>
      </c>
      <c r="D6" s="124">
        <v>485</v>
      </c>
      <c r="E6" s="124">
        <v>113163.03</v>
      </c>
      <c r="F6" s="124">
        <v>147184.18</v>
      </c>
    </row>
    <row r="7" spans="1:6" s="118" customFormat="1" ht="34.5" customHeight="1" x14ac:dyDescent="0.25">
      <c r="A7" s="123">
        <v>2004</v>
      </c>
      <c r="B7" s="124">
        <v>90</v>
      </c>
      <c r="C7" s="124">
        <v>36881.53</v>
      </c>
      <c r="D7" s="124">
        <v>502</v>
      </c>
      <c r="E7" s="124">
        <v>120051.88</v>
      </c>
      <c r="F7" s="124">
        <v>156933.41</v>
      </c>
    </row>
    <row r="8" spans="1:6" s="118" customFormat="1" ht="34.5" customHeight="1" x14ac:dyDescent="0.25">
      <c r="A8" s="123">
        <v>2006</v>
      </c>
      <c r="B8" s="124">
        <v>96</v>
      </c>
      <c r="C8" s="124">
        <v>38392.120000000003</v>
      </c>
      <c r="D8" s="124">
        <v>503</v>
      </c>
      <c r="E8" s="124">
        <v>111229.48</v>
      </c>
      <c r="F8" s="125">
        <f>C8+E8</f>
        <v>149621.6</v>
      </c>
    </row>
    <row r="9" spans="1:6" s="118" customFormat="1" ht="34.5" customHeight="1" x14ac:dyDescent="0.25">
      <c r="A9" s="123">
        <v>2007</v>
      </c>
      <c r="B9" s="124">
        <v>98</v>
      </c>
      <c r="C9" s="124">
        <v>38428.879999999997</v>
      </c>
      <c r="D9" s="124">
        <v>507</v>
      </c>
      <c r="E9" s="124">
        <v>111529.04</v>
      </c>
      <c r="F9" s="125">
        <f t="shared" ref="F9:F11" si="0">C9+E9</f>
        <v>149957.91999999998</v>
      </c>
    </row>
    <row r="10" spans="1:6" s="118" customFormat="1" ht="34.5" customHeight="1" x14ac:dyDescent="0.25">
      <c r="A10" s="123">
        <v>2008</v>
      </c>
      <c r="B10" s="124">
        <v>99</v>
      </c>
      <c r="C10" s="124">
        <v>39441.74</v>
      </c>
      <c r="D10" s="124">
        <v>510</v>
      </c>
      <c r="E10" s="124">
        <v>113123.35</v>
      </c>
      <c r="F10" s="125">
        <f t="shared" si="0"/>
        <v>152565.09</v>
      </c>
    </row>
    <row r="11" spans="1:6" s="118" customFormat="1" ht="34.5" customHeight="1" x14ac:dyDescent="0.25">
      <c r="A11" s="123">
        <v>2009</v>
      </c>
      <c r="B11" s="124">
        <v>99</v>
      </c>
      <c r="C11" s="124">
        <v>39441.74</v>
      </c>
      <c r="D11" s="124">
        <v>512</v>
      </c>
      <c r="E11" s="124">
        <v>113395.36</v>
      </c>
      <c r="F11" s="125">
        <f t="shared" si="0"/>
        <v>152837.1</v>
      </c>
    </row>
    <row r="12" spans="1:6" s="118" customFormat="1" ht="34.5" customHeight="1" x14ac:dyDescent="0.25">
      <c r="A12" s="123">
        <v>2010</v>
      </c>
      <c r="B12" s="124">
        <v>102</v>
      </c>
      <c r="C12" s="125">
        <v>40283.620000000003</v>
      </c>
      <c r="D12" s="124">
        <v>516</v>
      </c>
      <c r="E12" s="125">
        <v>113842.87</v>
      </c>
      <c r="F12" s="125">
        <f>E12+C12</f>
        <v>154126.49</v>
      </c>
    </row>
    <row r="13" spans="1:6" s="118" customFormat="1" ht="34.5" customHeight="1" x14ac:dyDescent="0.25">
      <c r="A13" s="123">
        <v>2011</v>
      </c>
      <c r="B13" s="124">
        <v>102</v>
      </c>
      <c r="C13" s="125">
        <v>40283.620000000003</v>
      </c>
      <c r="D13" s="124">
        <v>518</v>
      </c>
      <c r="E13" s="125">
        <v>113998.75</v>
      </c>
      <c r="F13" s="125">
        <f t="shared" ref="F13:F15" si="1">E13+C13</f>
        <v>154282.37</v>
      </c>
    </row>
    <row r="14" spans="1:6" s="118" customFormat="1" ht="34.5" customHeight="1" x14ac:dyDescent="0.25">
      <c r="A14" s="123">
        <v>2012</v>
      </c>
      <c r="B14" s="124">
        <v>103</v>
      </c>
      <c r="C14" s="125">
        <v>40500.129999999997</v>
      </c>
      <c r="D14" s="124">
        <v>526</v>
      </c>
      <c r="E14" s="125">
        <v>114933.44</v>
      </c>
      <c r="F14" s="125">
        <f t="shared" si="1"/>
        <v>155433.57</v>
      </c>
    </row>
    <row r="15" spans="1:6" s="118" customFormat="1" ht="34.5" customHeight="1" x14ac:dyDescent="0.25">
      <c r="A15" s="123">
        <v>2013</v>
      </c>
      <c r="B15" s="124">
        <v>102</v>
      </c>
      <c r="C15" s="125">
        <v>40500.129999999997</v>
      </c>
      <c r="D15" s="124">
        <v>532</v>
      </c>
      <c r="E15" s="125">
        <v>117123.63</v>
      </c>
      <c r="F15" s="125">
        <f t="shared" si="1"/>
        <v>157623.76</v>
      </c>
    </row>
    <row r="16" spans="1:6" s="118" customFormat="1" ht="34.5" customHeight="1" x14ac:dyDescent="0.25">
      <c r="A16" s="123">
        <v>2014</v>
      </c>
      <c r="B16" s="124">
        <v>103</v>
      </c>
      <c r="C16" s="125">
        <v>40500.129999999997</v>
      </c>
      <c r="D16" s="124">
        <v>535</v>
      </c>
      <c r="E16" s="125">
        <v>118290.66</v>
      </c>
      <c r="F16" s="125">
        <f t="shared" ref="F16:F21" si="2">E16+C16</f>
        <v>158790.79</v>
      </c>
    </row>
    <row r="17" spans="1:6" s="118" customFormat="1" ht="34.5" customHeight="1" x14ac:dyDescent="0.25">
      <c r="A17" s="123">
        <v>2015</v>
      </c>
      <c r="B17" s="124">
        <v>103</v>
      </c>
      <c r="C17" s="125">
        <v>40500.129999999997</v>
      </c>
      <c r="D17" s="124">
        <v>541</v>
      </c>
      <c r="E17" s="125">
        <v>118866.44</v>
      </c>
      <c r="F17" s="125">
        <f>E17+C17</f>
        <v>159366.57</v>
      </c>
    </row>
    <row r="18" spans="1:6" s="118" customFormat="1" ht="34.5" customHeight="1" x14ac:dyDescent="0.25">
      <c r="A18" s="123">
        <v>2016</v>
      </c>
      <c r="B18" s="124">
        <v>103</v>
      </c>
      <c r="C18" s="125">
        <v>40500.129999999997</v>
      </c>
      <c r="D18" s="124">
        <v>543</v>
      </c>
      <c r="E18" s="125">
        <v>118917.71</v>
      </c>
      <c r="F18" s="125">
        <f t="shared" si="2"/>
        <v>159417.84</v>
      </c>
    </row>
    <row r="19" spans="1:6" s="118" customFormat="1" ht="34.5" customHeight="1" x14ac:dyDescent="0.25">
      <c r="A19" s="123">
        <v>2017</v>
      </c>
      <c r="B19" s="124">
        <v>103</v>
      </c>
      <c r="C19" s="125">
        <v>40500.129999999997</v>
      </c>
      <c r="D19" s="124">
        <v>544</v>
      </c>
      <c r="E19" s="125">
        <v>118931.8</v>
      </c>
      <c r="F19" s="125">
        <f t="shared" si="2"/>
        <v>159431.93</v>
      </c>
    </row>
    <row r="20" spans="1:6" s="118" customFormat="1" ht="34.5" customHeight="1" x14ac:dyDescent="0.25">
      <c r="A20" s="123">
        <v>2018</v>
      </c>
      <c r="B20" s="124">
        <v>104</v>
      </c>
      <c r="C20" s="125">
        <v>40501.129999999997</v>
      </c>
      <c r="D20" s="124">
        <v>544</v>
      </c>
      <c r="E20" s="125">
        <v>118931.8</v>
      </c>
      <c r="F20" s="125">
        <f t="shared" si="2"/>
        <v>159432.93</v>
      </c>
    </row>
    <row r="21" spans="1:6" s="118" customFormat="1" ht="34.5" customHeight="1" x14ac:dyDescent="0.25">
      <c r="A21" s="126" t="s">
        <v>827</v>
      </c>
      <c r="B21" s="127">
        <v>104</v>
      </c>
      <c r="C21" s="128">
        <v>40501.129999999997</v>
      </c>
      <c r="D21" s="127">
        <v>550</v>
      </c>
      <c r="E21" s="128">
        <v>119775.55</v>
      </c>
      <c r="F21" s="128">
        <f t="shared" si="2"/>
        <v>160276.68</v>
      </c>
    </row>
    <row r="22" spans="1:6" s="118" customFormat="1" ht="15" x14ac:dyDescent="0.25">
      <c r="A22" s="492" t="s">
        <v>569</v>
      </c>
      <c r="B22" s="492"/>
      <c r="C22" s="492"/>
      <c r="D22" s="492"/>
      <c r="E22" s="492"/>
      <c r="F22" s="492"/>
    </row>
    <row r="23" spans="1:6" ht="18.75" customHeight="1" x14ac:dyDescent="0.2">
      <c r="A23" s="498" t="s">
        <v>1482</v>
      </c>
      <c r="B23" s="492"/>
      <c r="C23" s="492"/>
      <c r="D23" s="492"/>
      <c r="E23" s="492"/>
      <c r="F23" s="492"/>
    </row>
    <row r="24" spans="1:6" ht="15" x14ac:dyDescent="0.25">
      <c r="A24" s="114" t="s">
        <v>828</v>
      </c>
      <c r="B24" s="114"/>
      <c r="C24" s="497"/>
      <c r="D24" s="497"/>
      <c r="E24" s="497"/>
      <c r="F24" s="497"/>
    </row>
    <row r="31" spans="1:6" ht="15" x14ac:dyDescent="0.25">
      <c r="D31" s="103"/>
    </row>
    <row r="34" spans="4:4" ht="15" x14ac:dyDescent="0.25">
      <c r="D34" s="103"/>
    </row>
  </sheetData>
  <mergeCells count="9">
    <mergeCell ref="A1:F1"/>
    <mergeCell ref="C24:F24"/>
    <mergeCell ref="A23:F23"/>
    <mergeCell ref="A22:F22"/>
    <mergeCell ref="A2:F2"/>
    <mergeCell ref="A3:A4"/>
    <mergeCell ref="B3:C3"/>
    <mergeCell ref="D3:E3"/>
    <mergeCell ref="F3:F4"/>
  </mergeCells>
  <printOptions horizontalCentered="1"/>
  <pageMargins left="0.78740157480314965" right="0.31496062992125984" top="0.51181102362204722" bottom="0.23622047244094491" header="0.31496062992125984" footer="0.23622047244094491"/>
  <pageSetup scale="8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68"/>
  <sheetViews>
    <sheetView view="pageBreakPreview" zoomScaleSheetLayoutView="100" workbookViewId="0">
      <selection activeCell="A31" sqref="A31"/>
    </sheetView>
  </sheetViews>
  <sheetFormatPr defaultRowHeight="12.75" x14ac:dyDescent="0.2"/>
  <cols>
    <col min="1" max="1" width="9.140625" style="116"/>
    <col min="2" max="2" width="22.28515625" style="101" customWidth="1"/>
    <col min="3" max="3" width="10.42578125" style="101" customWidth="1"/>
    <col min="4" max="4" width="8.28515625" style="101" customWidth="1"/>
    <col min="5" max="5" width="12.42578125" style="101" customWidth="1"/>
    <col min="6" max="6" width="9.42578125" style="102" customWidth="1"/>
    <col min="7" max="7" width="8" style="101" customWidth="1"/>
    <col min="8" max="8" width="13.28515625" style="101" customWidth="1"/>
    <col min="9" max="9" width="9.42578125" style="101" customWidth="1"/>
    <col min="10" max="10" width="24.7109375" style="101" customWidth="1"/>
    <col min="11" max="11" width="15.85546875" style="101" customWidth="1"/>
    <col min="12" max="14" width="29.85546875" style="101" customWidth="1"/>
    <col min="15" max="16384" width="9.140625" style="101"/>
  </cols>
  <sheetData>
    <row r="1" spans="1:15" s="17" customFormat="1" ht="19.5" customHeight="1" x14ac:dyDescent="0.25">
      <c r="A1" s="505" t="s">
        <v>1174</v>
      </c>
      <c r="B1" s="505"/>
      <c r="C1" s="505"/>
      <c r="D1" s="505"/>
      <c r="E1" s="505"/>
      <c r="F1" s="505"/>
      <c r="G1" s="505"/>
      <c r="H1" s="505"/>
      <c r="I1" s="505"/>
      <c r="J1" s="505"/>
      <c r="K1" s="89"/>
      <c r="L1" s="89"/>
      <c r="M1" s="89"/>
      <c r="N1" s="89"/>
    </row>
    <row r="2" spans="1:15" s="17" customFormat="1" ht="15.75" customHeight="1" x14ac:dyDescent="0.25">
      <c r="A2" s="506" t="s">
        <v>1175</v>
      </c>
      <c r="B2" s="506"/>
      <c r="C2" s="506"/>
      <c r="D2" s="506"/>
      <c r="E2" s="506"/>
      <c r="F2" s="506"/>
      <c r="G2" s="506"/>
      <c r="H2" s="506"/>
      <c r="I2" s="506"/>
      <c r="J2" s="506"/>
      <c r="K2" s="90"/>
      <c r="L2" s="90"/>
      <c r="M2" s="90"/>
      <c r="N2" s="90"/>
    </row>
    <row r="3" spans="1:15" s="17" customFormat="1" ht="36" customHeight="1" x14ac:dyDescent="0.25">
      <c r="A3" s="511" t="s">
        <v>1491</v>
      </c>
      <c r="B3" s="508" t="s">
        <v>68</v>
      </c>
      <c r="C3" s="513" t="s">
        <v>850</v>
      </c>
      <c r="D3" s="508" t="s">
        <v>1540</v>
      </c>
      <c r="E3" s="508"/>
      <c r="F3" s="508"/>
      <c r="G3" s="508" t="s">
        <v>1539</v>
      </c>
      <c r="H3" s="508"/>
      <c r="I3" s="508"/>
      <c r="J3" s="508" t="s">
        <v>851</v>
      </c>
      <c r="K3" s="91"/>
      <c r="L3" s="91"/>
      <c r="M3" s="91"/>
      <c r="N3" s="91"/>
    </row>
    <row r="4" spans="1:15" s="93" customFormat="1" ht="105" x14ac:dyDescent="0.25">
      <c r="A4" s="512"/>
      <c r="B4" s="508"/>
      <c r="C4" s="513"/>
      <c r="D4" s="92" t="s">
        <v>1492</v>
      </c>
      <c r="E4" s="92" t="s">
        <v>852</v>
      </c>
      <c r="F4" s="92" t="s">
        <v>853</v>
      </c>
      <c r="G4" s="92" t="s">
        <v>1493</v>
      </c>
      <c r="H4" s="92" t="s">
        <v>852</v>
      </c>
      <c r="I4" s="92" t="s">
        <v>853</v>
      </c>
      <c r="J4" s="508"/>
      <c r="K4" s="91"/>
      <c r="L4" s="91"/>
      <c r="M4" s="91"/>
      <c r="N4" s="91"/>
    </row>
    <row r="5" spans="1:15" s="17" customFormat="1" ht="15" x14ac:dyDescent="0.25">
      <c r="A5" s="94">
        <v>1</v>
      </c>
      <c r="B5" s="95" t="s">
        <v>0</v>
      </c>
      <c r="C5" s="96">
        <v>160205</v>
      </c>
      <c r="D5" s="97">
        <v>3</v>
      </c>
      <c r="E5" s="98">
        <v>356.02</v>
      </c>
      <c r="F5" s="98">
        <v>0.22</v>
      </c>
      <c r="G5" s="98">
        <v>13</v>
      </c>
      <c r="H5" s="99">
        <v>5942.23</v>
      </c>
      <c r="I5" s="98">
        <v>3.71</v>
      </c>
      <c r="J5" s="95" t="s">
        <v>944</v>
      </c>
      <c r="K5" s="31" t="s">
        <v>943</v>
      </c>
      <c r="L5" s="31"/>
      <c r="M5" s="31"/>
      <c r="N5" s="31"/>
      <c r="O5" s="100"/>
    </row>
    <row r="6" spans="1:15" s="17" customFormat="1" ht="15" x14ac:dyDescent="0.25">
      <c r="A6" s="94">
        <v>2</v>
      </c>
      <c r="B6" s="95" t="s">
        <v>1</v>
      </c>
      <c r="C6" s="96">
        <v>83743</v>
      </c>
      <c r="D6" s="97">
        <v>2</v>
      </c>
      <c r="E6" s="99">
        <v>2290.8200000000002</v>
      </c>
      <c r="F6" s="98">
        <v>2.74</v>
      </c>
      <c r="G6" s="98">
        <v>11</v>
      </c>
      <c r="H6" s="99">
        <v>7487.75</v>
      </c>
      <c r="I6" s="98">
        <v>8.94</v>
      </c>
      <c r="J6" s="95" t="s">
        <v>945</v>
      </c>
      <c r="K6" s="31" t="s">
        <v>943</v>
      </c>
      <c r="L6" s="31"/>
      <c r="M6" s="31"/>
      <c r="N6" s="31"/>
      <c r="O6" s="100"/>
    </row>
    <row r="7" spans="1:15" s="17" customFormat="1" ht="15" x14ac:dyDescent="0.25">
      <c r="A7" s="94">
        <v>3</v>
      </c>
      <c r="B7" s="95" t="s">
        <v>2</v>
      </c>
      <c r="C7" s="96">
        <v>78438</v>
      </c>
      <c r="D7" s="97">
        <v>5</v>
      </c>
      <c r="E7" s="99">
        <v>1977.79</v>
      </c>
      <c r="F7" s="98">
        <v>2.52</v>
      </c>
      <c r="G7" s="98">
        <v>18</v>
      </c>
      <c r="H7" s="99">
        <v>1840.14</v>
      </c>
      <c r="I7" s="98">
        <v>2.35</v>
      </c>
      <c r="J7" s="95" t="s">
        <v>946</v>
      </c>
      <c r="K7" s="31" t="s">
        <v>943</v>
      </c>
      <c r="L7" s="31"/>
      <c r="M7" s="31"/>
      <c r="N7" s="31"/>
      <c r="O7" s="100"/>
    </row>
    <row r="8" spans="1:15" s="17" customFormat="1" ht="15" x14ac:dyDescent="0.25">
      <c r="A8" s="94">
        <v>4</v>
      </c>
      <c r="B8" s="95" t="s">
        <v>3</v>
      </c>
      <c r="C8" s="96">
        <v>94163</v>
      </c>
      <c r="D8" s="97">
        <v>1</v>
      </c>
      <c r="E8" s="98">
        <v>335.65</v>
      </c>
      <c r="F8" s="98">
        <v>0.36</v>
      </c>
      <c r="G8" s="98">
        <v>12</v>
      </c>
      <c r="H8" s="99">
        <v>2901.67</v>
      </c>
      <c r="I8" s="98">
        <v>3.08</v>
      </c>
      <c r="J8" s="95" t="s">
        <v>1176</v>
      </c>
      <c r="K8" s="31" t="s">
        <v>943</v>
      </c>
      <c r="L8" s="31"/>
      <c r="M8" s="31"/>
      <c r="N8" s="31"/>
      <c r="O8" s="100"/>
    </row>
    <row r="9" spans="1:15" s="17" customFormat="1" ht="15" x14ac:dyDescent="0.25">
      <c r="A9" s="94">
        <v>5</v>
      </c>
      <c r="B9" s="95" t="s">
        <v>4</v>
      </c>
      <c r="C9" s="96">
        <v>135191</v>
      </c>
      <c r="D9" s="97">
        <v>3</v>
      </c>
      <c r="E9" s="99">
        <v>2899.08</v>
      </c>
      <c r="F9" s="98">
        <v>2.14</v>
      </c>
      <c r="G9" s="98">
        <v>11</v>
      </c>
      <c r="H9" s="99">
        <v>3760.29</v>
      </c>
      <c r="I9" s="98">
        <v>2.78</v>
      </c>
      <c r="J9" s="95" t="s">
        <v>1177</v>
      </c>
      <c r="K9" s="31" t="s">
        <v>943</v>
      </c>
      <c r="L9" s="31"/>
      <c r="M9" s="31"/>
      <c r="N9" s="31"/>
      <c r="O9" s="100"/>
    </row>
    <row r="10" spans="1:15" s="17" customFormat="1" ht="15" x14ac:dyDescent="0.25">
      <c r="A10" s="94">
        <v>6</v>
      </c>
      <c r="B10" s="95" t="s">
        <v>5</v>
      </c>
      <c r="C10" s="96">
        <v>1483</v>
      </c>
      <c r="D10" s="97">
        <v>0</v>
      </c>
      <c r="E10" s="98">
        <v>0</v>
      </c>
      <c r="F10" s="98">
        <v>0</v>
      </c>
      <c r="G10" s="98">
        <v>1</v>
      </c>
      <c r="H10" s="98">
        <v>27.82</v>
      </c>
      <c r="I10" s="98">
        <v>1.88</v>
      </c>
      <c r="J10" s="95" t="s">
        <v>948</v>
      </c>
      <c r="K10" s="31" t="s">
        <v>943</v>
      </c>
      <c r="L10" s="31"/>
      <c r="M10" s="31"/>
      <c r="N10" s="31"/>
      <c r="O10" s="100"/>
    </row>
    <row r="11" spans="1:15" s="17" customFormat="1" ht="15" x14ac:dyDescent="0.25">
      <c r="A11" s="94">
        <v>7</v>
      </c>
      <c r="B11" s="95" t="s">
        <v>6</v>
      </c>
      <c r="C11" s="96">
        <v>3702</v>
      </c>
      <c r="D11" s="97">
        <v>1</v>
      </c>
      <c r="E11" s="98">
        <v>107</v>
      </c>
      <c r="F11" s="98">
        <v>2.89</v>
      </c>
      <c r="G11" s="98">
        <v>6</v>
      </c>
      <c r="H11" s="98" t="s">
        <v>125</v>
      </c>
      <c r="I11" s="98">
        <v>17.5</v>
      </c>
      <c r="J11" s="95" t="s">
        <v>949</v>
      </c>
      <c r="K11" s="31" t="s">
        <v>943</v>
      </c>
      <c r="L11" s="31"/>
      <c r="M11" s="31"/>
      <c r="N11" s="31"/>
      <c r="O11" s="100"/>
    </row>
    <row r="12" spans="1:15" s="17" customFormat="1" ht="15" x14ac:dyDescent="0.25">
      <c r="A12" s="94">
        <v>8</v>
      </c>
      <c r="B12" s="95" t="s">
        <v>7</v>
      </c>
      <c r="C12" s="96">
        <v>196022</v>
      </c>
      <c r="D12" s="97">
        <v>4</v>
      </c>
      <c r="E12" s="98">
        <v>480.12</v>
      </c>
      <c r="F12" s="98">
        <v>0.24</v>
      </c>
      <c r="G12" s="98">
        <v>23</v>
      </c>
      <c r="H12" s="99">
        <v>16618.419999999998</v>
      </c>
      <c r="I12" s="98">
        <v>8.48</v>
      </c>
      <c r="J12" s="95" t="s">
        <v>950</v>
      </c>
      <c r="K12" s="31" t="s">
        <v>943</v>
      </c>
      <c r="L12" s="31"/>
      <c r="M12" s="31"/>
      <c r="N12" s="31"/>
      <c r="O12" s="100"/>
    </row>
    <row r="13" spans="1:15" s="17" customFormat="1" ht="15" x14ac:dyDescent="0.25">
      <c r="A13" s="94">
        <v>9</v>
      </c>
      <c r="B13" s="95" t="s">
        <v>8</v>
      </c>
      <c r="C13" s="96">
        <v>44212</v>
      </c>
      <c r="D13" s="97">
        <v>2</v>
      </c>
      <c r="E13" s="98">
        <v>48.25</v>
      </c>
      <c r="F13" s="98">
        <v>0.11</v>
      </c>
      <c r="G13" s="98">
        <v>8</v>
      </c>
      <c r="H13" s="98" t="s">
        <v>126</v>
      </c>
      <c r="I13" s="98">
        <v>0.53</v>
      </c>
      <c r="J13" s="95" t="s">
        <v>951</v>
      </c>
      <c r="K13" s="31" t="s">
        <v>943</v>
      </c>
      <c r="L13" s="31"/>
      <c r="M13" s="31"/>
      <c r="N13" s="31"/>
      <c r="O13" s="100"/>
    </row>
    <row r="14" spans="1:15" s="17" customFormat="1" ht="15" x14ac:dyDescent="0.25">
      <c r="A14" s="94">
        <v>10</v>
      </c>
      <c r="B14" s="95" t="s">
        <v>9</v>
      </c>
      <c r="C14" s="96">
        <v>55673</v>
      </c>
      <c r="D14" s="97">
        <v>5</v>
      </c>
      <c r="E14" s="99">
        <v>2271.38</v>
      </c>
      <c r="F14" s="98">
        <v>4.08</v>
      </c>
      <c r="G14" s="98">
        <v>28</v>
      </c>
      <c r="H14" s="99">
        <v>6116.1</v>
      </c>
      <c r="I14" s="98">
        <v>10.99</v>
      </c>
      <c r="J14" s="95" t="s">
        <v>952</v>
      </c>
      <c r="K14" s="31" t="s">
        <v>943</v>
      </c>
      <c r="L14" s="31"/>
      <c r="M14" s="31"/>
      <c r="N14" s="31"/>
      <c r="O14" s="100"/>
    </row>
    <row r="15" spans="1:15" s="17" customFormat="1" ht="15" x14ac:dyDescent="0.25">
      <c r="A15" s="94">
        <v>11</v>
      </c>
      <c r="B15" s="95" t="s">
        <v>10</v>
      </c>
      <c r="C15" s="96">
        <v>222236</v>
      </c>
      <c r="D15" s="97">
        <v>4</v>
      </c>
      <c r="E15" s="99">
        <v>3925</v>
      </c>
      <c r="F15" s="98">
        <v>1.77</v>
      </c>
      <c r="G15" s="98">
        <v>15</v>
      </c>
      <c r="H15" s="99">
        <v>10243.11</v>
      </c>
      <c r="I15" s="98">
        <v>4.6100000000000003</v>
      </c>
      <c r="J15" s="95" t="s">
        <v>953</v>
      </c>
      <c r="K15" s="31" t="s">
        <v>943</v>
      </c>
      <c r="L15" s="31"/>
      <c r="M15" s="31"/>
      <c r="N15" s="31"/>
      <c r="O15" s="100"/>
    </row>
    <row r="16" spans="1:15" s="17" customFormat="1" ht="15" x14ac:dyDescent="0.25">
      <c r="A16" s="94">
        <v>12</v>
      </c>
      <c r="B16" s="95" t="s">
        <v>11</v>
      </c>
      <c r="C16" s="96">
        <v>79714</v>
      </c>
      <c r="D16" s="97">
        <v>1</v>
      </c>
      <c r="E16" s="98">
        <v>226.33</v>
      </c>
      <c r="F16" s="98">
        <v>0.28000000000000003</v>
      </c>
      <c r="G16" s="98">
        <v>11</v>
      </c>
      <c r="H16" s="99">
        <v>1955.82</v>
      </c>
      <c r="I16" s="98">
        <v>2.4500000000000002</v>
      </c>
      <c r="J16" s="95" t="s">
        <v>1178</v>
      </c>
      <c r="K16" s="31" t="s">
        <v>943</v>
      </c>
      <c r="L16" s="31"/>
      <c r="M16" s="31"/>
      <c r="N16" s="31"/>
      <c r="O16" s="100"/>
    </row>
    <row r="17" spans="1:24" s="17" customFormat="1" ht="15" x14ac:dyDescent="0.25">
      <c r="A17" s="94">
        <v>13</v>
      </c>
      <c r="B17" s="95" t="s">
        <v>12</v>
      </c>
      <c r="C17" s="96">
        <v>191791</v>
      </c>
      <c r="D17" s="97">
        <v>5</v>
      </c>
      <c r="E17" s="99">
        <v>2795.76</v>
      </c>
      <c r="F17" s="98">
        <v>1.46</v>
      </c>
      <c r="G17" s="98">
        <v>30</v>
      </c>
      <c r="H17" s="99">
        <v>6774.81</v>
      </c>
      <c r="I17" s="98">
        <v>3.53</v>
      </c>
      <c r="J17" s="95" t="s">
        <v>954</v>
      </c>
      <c r="K17" s="31" t="s">
        <v>943</v>
      </c>
      <c r="L17" s="31"/>
      <c r="M17" s="31"/>
      <c r="N17" s="31"/>
      <c r="O17" s="100"/>
    </row>
    <row r="18" spans="1:24" s="17" customFormat="1" ht="15" x14ac:dyDescent="0.25">
      <c r="A18" s="94">
        <v>14</v>
      </c>
      <c r="B18" s="95" t="s">
        <v>70</v>
      </c>
      <c r="C18" s="96">
        <v>38863</v>
      </c>
      <c r="D18" s="97">
        <v>6</v>
      </c>
      <c r="E18" s="98">
        <v>558.16</v>
      </c>
      <c r="F18" s="98">
        <v>1.44</v>
      </c>
      <c r="G18" s="98">
        <v>17</v>
      </c>
      <c r="H18" s="99">
        <v>1928.24</v>
      </c>
      <c r="I18" s="98">
        <v>4.96</v>
      </c>
      <c r="J18" s="95" t="s">
        <v>955</v>
      </c>
      <c r="K18" s="31" t="s">
        <v>943</v>
      </c>
      <c r="L18" s="31"/>
      <c r="M18" s="31"/>
      <c r="N18" s="31"/>
      <c r="O18" s="100"/>
    </row>
    <row r="19" spans="1:24" s="17" customFormat="1" ht="15" x14ac:dyDescent="0.25">
      <c r="A19" s="94">
        <v>15</v>
      </c>
      <c r="B19" s="95" t="s">
        <v>13</v>
      </c>
      <c r="C19" s="96">
        <v>308245</v>
      </c>
      <c r="D19" s="97">
        <v>10</v>
      </c>
      <c r="E19" s="99">
        <v>3657.26</v>
      </c>
      <c r="F19" s="98">
        <v>1.19</v>
      </c>
      <c r="G19" s="98">
        <v>25</v>
      </c>
      <c r="H19" s="99">
        <v>7158.42</v>
      </c>
      <c r="I19" s="98">
        <v>2.3199999999999998</v>
      </c>
      <c r="J19" s="95" t="s">
        <v>1179</v>
      </c>
      <c r="K19" s="31" t="s">
        <v>943</v>
      </c>
      <c r="L19" s="31"/>
      <c r="M19" s="31"/>
      <c r="N19" s="31"/>
      <c r="O19" s="100"/>
    </row>
    <row r="20" spans="1:24" s="17" customFormat="1" ht="15" x14ac:dyDescent="0.25">
      <c r="A20" s="94">
        <v>16</v>
      </c>
      <c r="B20" s="95" t="s">
        <v>14</v>
      </c>
      <c r="C20" s="96">
        <v>307713</v>
      </c>
      <c r="D20" s="97">
        <v>6</v>
      </c>
      <c r="E20" s="99">
        <v>1273.5999999999999</v>
      </c>
      <c r="F20" s="98">
        <v>0.41</v>
      </c>
      <c r="G20" s="98">
        <v>42</v>
      </c>
      <c r="H20" s="99">
        <v>7604.44</v>
      </c>
      <c r="I20" s="98">
        <v>2.4700000000000002</v>
      </c>
      <c r="J20" s="95" t="s">
        <v>957</v>
      </c>
      <c r="K20" s="31" t="s">
        <v>943</v>
      </c>
      <c r="L20" s="31"/>
      <c r="M20" s="31"/>
      <c r="N20" s="31"/>
      <c r="O20" s="100"/>
    </row>
    <row r="21" spans="1:24" s="17" customFormat="1" ht="15" x14ac:dyDescent="0.25">
      <c r="A21" s="94">
        <v>17</v>
      </c>
      <c r="B21" s="95" t="s">
        <v>15</v>
      </c>
      <c r="C21" s="96">
        <v>22327</v>
      </c>
      <c r="D21" s="97">
        <v>1</v>
      </c>
      <c r="E21" s="98">
        <v>40</v>
      </c>
      <c r="F21" s="98">
        <v>0.18</v>
      </c>
      <c r="G21" s="98">
        <v>2</v>
      </c>
      <c r="H21" s="98">
        <v>184.81</v>
      </c>
      <c r="I21" s="98">
        <v>0.83</v>
      </c>
      <c r="J21" s="95" t="s">
        <v>958</v>
      </c>
      <c r="K21" s="31" t="s">
        <v>943</v>
      </c>
      <c r="L21" s="31"/>
      <c r="M21" s="31"/>
      <c r="N21" s="31"/>
      <c r="O21" s="100"/>
    </row>
    <row r="22" spans="1:24" s="17" customFormat="1" ht="15" x14ac:dyDescent="0.25">
      <c r="A22" s="94">
        <v>18</v>
      </c>
      <c r="B22" s="95" t="s">
        <v>16</v>
      </c>
      <c r="C22" s="96">
        <v>22429</v>
      </c>
      <c r="D22" s="97">
        <v>2</v>
      </c>
      <c r="E22" s="98">
        <v>267.48</v>
      </c>
      <c r="F22" s="98">
        <v>1.19</v>
      </c>
      <c r="G22" s="98">
        <v>4</v>
      </c>
      <c r="H22" s="98">
        <v>94.1</v>
      </c>
      <c r="I22" s="98">
        <v>0.42</v>
      </c>
      <c r="J22" s="95" t="s">
        <v>959</v>
      </c>
      <c r="K22" s="31" t="s">
        <v>943</v>
      </c>
      <c r="L22" s="31"/>
      <c r="M22" s="31"/>
      <c r="N22" s="31"/>
      <c r="O22" s="100"/>
    </row>
    <row r="23" spans="1:24" s="17" customFormat="1" ht="15" x14ac:dyDescent="0.25">
      <c r="A23" s="94">
        <v>19</v>
      </c>
      <c r="B23" s="95" t="s">
        <v>17</v>
      </c>
      <c r="C23" s="96">
        <v>21081</v>
      </c>
      <c r="D23" s="97">
        <v>2</v>
      </c>
      <c r="E23" s="98">
        <v>150</v>
      </c>
      <c r="F23" s="98">
        <v>0.71</v>
      </c>
      <c r="G23" s="98">
        <v>8</v>
      </c>
      <c r="H23" s="99">
        <v>1090.75</v>
      </c>
      <c r="I23" s="98">
        <v>5.17</v>
      </c>
      <c r="J23" s="95" t="s">
        <v>960</v>
      </c>
      <c r="K23" s="31" t="s">
        <v>943</v>
      </c>
      <c r="L23" s="31"/>
      <c r="M23" s="31"/>
      <c r="N23" s="31"/>
      <c r="O23" s="100"/>
    </row>
    <row r="24" spans="1:24" s="17" customFormat="1" ht="15" x14ac:dyDescent="0.25">
      <c r="A24" s="94">
        <v>20</v>
      </c>
      <c r="B24" s="95" t="s">
        <v>18</v>
      </c>
      <c r="C24" s="96">
        <v>16579</v>
      </c>
      <c r="D24" s="97">
        <v>1</v>
      </c>
      <c r="E24" s="98">
        <v>202.02</v>
      </c>
      <c r="F24" s="98">
        <v>1.22</v>
      </c>
      <c r="G24" s="98">
        <v>3</v>
      </c>
      <c r="H24" s="98">
        <v>20.34</v>
      </c>
      <c r="I24" s="98">
        <v>0.12</v>
      </c>
      <c r="J24" s="95" t="s">
        <v>961</v>
      </c>
      <c r="K24" s="31" t="s">
        <v>943</v>
      </c>
      <c r="L24" s="31"/>
      <c r="M24" s="31"/>
      <c r="N24" s="31"/>
      <c r="O24" s="100"/>
    </row>
    <row r="25" spans="1:24" s="17" customFormat="1" ht="15" x14ac:dyDescent="0.25">
      <c r="A25" s="94">
        <v>21</v>
      </c>
      <c r="B25" s="95" t="s">
        <v>19</v>
      </c>
      <c r="C25" s="96">
        <v>155707</v>
      </c>
      <c r="D25" s="97">
        <v>2</v>
      </c>
      <c r="E25" s="98">
        <v>990.7</v>
      </c>
      <c r="F25" s="98">
        <v>0.64</v>
      </c>
      <c r="G25" s="98">
        <v>19</v>
      </c>
      <c r="H25" s="99">
        <v>7094.65</v>
      </c>
      <c r="I25" s="98">
        <v>4.5599999999999996</v>
      </c>
      <c r="J25" s="95" t="s">
        <v>962</v>
      </c>
      <c r="K25" s="31" t="s">
        <v>943</v>
      </c>
      <c r="L25" s="31"/>
      <c r="M25" s="31"/>
      <c r="N25" s="31"/>
      <c r="O25" s="100"/>
    </row>
    <row r="26" spans="1:24" s="17" customFormat="1" ht="15" x14ac:dyDescent="0.25">
      <c r="A26" s="94">
        <v>22</v>
      </c>
      <c r="B26" s="95" t="s">
        <v>20</v>
      </c>
      <c r="C26" s="96">
        <v>50362</v>
      </c>
      <c r="D26" s="97">
        <v>0</v>
      </c>
      <c r="E26" s="98">
        <v>0</v>
      </c>
      <c r="F26" s="98">
        <v>0</v>
      </c>
      <c r="G26" s="98">
        <v>13</v>
      </c>
      <c r="H26" s="98" t="s">
        <v>127</v>
      </c>
      <c r="I26" s="98">
        <v>0.65</v>
      </c>
      <c r="J26" s="95" t="s">
        <v>963</v>
      </c>
      <c r="K26" s="31" t="s">
        <v>943</v>
      </c>
      <c r="L26" s="31"/>
      <c r="M26" s="31"/>
      <c r="N26" s="31"/>
      <c r="O26" s="100"/>
    </row>
    <row r="27" spans="1:24" s="17" customFormat="1" ht="15" x14ac:dyDescent="0.25">
      <c r="A27" s="94">
        <v>23</v>
      </c>
      <c r="B27" s="95" t="s">
        <v>21</v>
      </c>
      <c r="C27" s="96">
        <v>342239</v>
      </c>
      <c r="D27" s="97">
        <v>5</v>
      </c>
      <c r="E27" s="99">
        <v>3947.07</v>
      </c>
      <c r="F27" s="98">
        <v>1.1499999999999999</v>
      </c>
      <c r="G27" s="98">
        <v>25</v>
      </c>
      <c r="H27" s="99">
        <v>5592.38</v>
      </c>
      <c r="I27" s="98">
        <v>1.63</v>
      </c>
      <c r="J27" s="95" t="s">
        <v>964</v>
      </c>
      <c r="K27" s="31" t="s">
        <v>943</v>
      </c>
      <c r="L27" s="31"/>
      <c r="M27" s="31"/>
      <c r="N27" s="31"/>
      <c r="O27" s="100"/>
    </row>
    <row r="28" spans="1:24" s="17" customFormat="1" ht="15" x14ac:dyDescent="0.25">
      <c r="A28" s="94">
        <v>24</v>
      </c>
      <c r="B28" s="95" t="s">
        <v>22</v>
      </c>
      <c r="C28" s="96">
        <v>7096</v>
      </c>
      <c r="D28" s="97">
        <v>1</v>
      </c>
      <c r="E28" s="99">
        <v>1784</v>
      </c>
      <c r="F28" s="98">
        <v>25.14</v>
      </c>
      <c r="G28" s="98">
        <v>7</v>
      </c>
      <c r="H28" s="98" t="s">
        <v>128</v>
      </c>
      <c r="I28" s="98">
        <v>5.62</v>
      </c>
      <c r="J28" s="95" t="s">
        <v>965</v>
      </c>
      <c r="K28" s="31" t="s">
        <v>943</v>
      </c>
      <c r="L28" s="31"/>
      <c r="M28" s="31"/>
      <c r="N28" s="31"/>
      <c r="O28" s="100"/>
    </row>
    <row r="29" spans="1:24" s="17" customFormat="1" ht="15" x14ac:dyDescent="0.25">
      <c r="A29" s="94">
        <v>25</v>
      </c>
      <c r="B29" s="95" t="s">
        <v>23</v>
      </c>
      <c r="C29" s="96">
        <v>130058</v>
      </c>
      <c r="D29" s="97">
        <v>5</v>
      </c>
      <c r="E29" s="98">
        <v>307.85000000000002</v>
      </c>
      <c r="F29" s="98">
        <v>0.24</v>
      </c>
      <c r="G29" s="98">
        <v>29</v>
      </c>
      <c r="H29" s="99">
        <v>6157.12</v>
      </c>
      <c r="I29" s="98">
        <v>4.7300000000000004</v>
      </c>
      <c r="J29" s="95" t="s">
        <v>966</v>
      </c>
      <c r="K29" s="31" t="s">
        <v>943</v>
      </c>
      <c r="L29" s="31"/>
      <c r="M29" s="31"/>
      <c r="N29" s="31"/>
      <c r="O29" s="100"/>
    </row>
    <row r="30" spans="1:24" s="17" customFormat="1" ht="15" x14ac:dyDescent="0.25">
      <c r="A30" s="94">
        <v>26</v>
      </c>
      <c r="B30" s="95" t="s">
        <v>24</v>
      </c>
      <c r="C30" s="96">
        <v>114840</v>
      </c>
      <c r="D30" s="97">
        <v>3</v>
      </c>
      <c r="E30" s="99">
        <v>1032.47</v>
      </c>
      <c r="F30" s="98">
        <v>0.9</v>
      </c>
      <c r="G30" s="98">
        <v>9</v>
      </c>
      <c r="H30" s="99">
        <v>5675.91</v>
      </c>
      <c r="I30" s="98">
        <v>4.9400000000000004</v>
      </c>
      <c r="J30" s="95" t="s">
        <v>1180</v>
      </c>
      <c r="K30" s="31" t="s">
        <v>943</v>
      </c>
      <c r="L30" s="31"/>
      <c r="M30" s="31"/>
      <c r="N30" s="31"/>
      <c r="O30" s="100"/>
      <c r="P30" s="101"/>
      <c r="Q30" s="101"/>
      <c r="R30" s="101"/>
      <c r="S30" s="101"/>
      <c r="T30" s="102"/>
      <c r="U30" s="101"/>
      <c r="V30" s="101"/>
      <c r="W30" s="101"/>
      <c r="X30" s="101"/>
    </row>
    <row r="31" spans="1:24" s="17" customFormat="1" ht="15" x14ac:dyDescent="0.25">
      <c r="A31" s="94">
        <v>27</v>
      </c>
      <c r="B31" s="95" t="s">
        <v>25</v>
      </c>
      <c r="C31" s="96">
        <v>10486</v>
      </c>
      <c r="D31" s="97">
        <v>2</v>
      </c>
      <c r="E31" s="98">
        <v>36.71</v>
      </c>
      <c r="F31" s="98">
        <v>0.35</v>
      </c>
      <c r="G31" s="98">
        <v>4</v>
      </c>
      <c r="H31" s="98" t="s">
        <v>129</v>
      </c>
      <c r="I31" s="98">
        <v>5.41</v>
      </c>
      <c r="J31" s="95" t="s">
        <v>967</v>
      </c>
      <c r="K31" s="31" t="s">
        <v>943</v>
      </c>
      <c r="L31" s="31"/>
      <c r="M31" s="31"/>
      <c r="N31" s="31"/>
      <c r="O31" s="100"/>
      <c r="P31" s="101"/>
      <c r="Q31" s="101"/>
      <c r="R31" s="101"/>
      <c r="S31" s="101"/>
      <c r="T31" s="102"/>
      <c r="U31" s="101"/>
      <c r="V31" s="101"/>
      <c r="W31" s="101"/>
      <c r="X31" s="101"/>
    </row>
    <row r="32" spans="1:24" s="17" customFormat="1" ht="15" x14ac:dyDescent="0.25">
      <c r="A32" s="94">
        <v>28</v>
      </c>
      <c r="B32" s="95" t="s">
        <v>26</v>
      </c>
      <c r="C32" s="96">
        <v>240928</v>
      </c>
      <c r="D32" s="97">
        <v>1</v>
      </c>
      <c r="E32" s="98">
        <v>490</v>
      </c>
      <c r="F32" s="98">
        <v>0.2</v>
      </c>
      <c r="G32" s="98">
        <v>25</v>
      </c>
      <c r="H32" s="99">
        <v>5828.36</v>
      </c>
      <c r="I32" s="98">
        <v>2.42</v>
      </c>
      <c r="J32" s="95" t="s">
        <v>1181</v>
      </c>
      <c r="K32" s="31" t="s">
        <v>943</v>
      </c>
      <c r="L32" s="31"/>
      <c r="M32" s="31"/>
      <c r="N32" s="31"/>
      <c r="O32" s="100"/>
      <c r="P32" s="101"/>
      <c r="Q32" s="101"/>
      <c r="R32" s="101"/>
      <c r="S32" s="101"/>
      <c r="T32" s="102"/>
      <c r="U32" s="101"/>
      <c r="V32" s="101"/>
      <c r="W32" s="101"/>
      <c r="X32" s="101"/>
    </row>
    <row r="33" spans="1:24" s="17" customFormat="1" ht="15" x14ac:dyDescent="0.25">
      <c r="A33" s="94">
        <v>29</v>
      </c>
      <c r="B33" s="95" t="s">
        <v>27</v>
      </c>
      <c r="C33" s="96">
        <v>53483</v>
      </c>
      <c r="D33" s="97">
        <v>6</v>
      </c>
      <c r="E33" s="99">
        <v>4915.0200000000004</v>
      </c>
      <c r="F33" s="98">
        <v>9.19</v>
      </c>
      <c r="G33" s="98">
        <v>7</v>
      </c>
      <c r="H33" s="99">
        <v>2690.12</v>
      </c>
      <c r="I33" s="98">
        <v>5.03</v>
      </c>
      <c r="J33" s="95" t="s">
        <v>1182</v>
      </c>
      <c r="K33" s="31" t="s">
        <v>943</v>
      </c>
      <c r="L33" s="31"/>
      <c r="M33" s="31"/>
      <c r="N33" s="31"/>
      <c r="O33" s="100"/>
      <c r="P33" s="101"/>
      <c r="Q33" s="101"/>
      <c r="R33" s="101"/>
      <c r="S33" s="103"/>
      <c r="T33" s="102"/>
      <c r="U33" s="101"/>
      <c r="V33" s="101"/>
      <c r="W33" s="101"/>
      <c r="X33" s="101"/>
    </row>
    <row r="34" spans="1:24" s="17" customFormat="1" ht="15" x14ac:dyDescent="0.25">
      <c r="A34" s="94">
        <v>30</v>
      </c>
      <c r="B34" s="95" t="s">
        <v>28</v>
      </c>
      <c r="C34" s="96">
        <v>88752</v>
      </c>
      <c r="D34" s="97">
        <v>6</v>
      </c>
      <c r="E34" s="99">
        <v>1981.65</v>
      </c>
      <c r="F34" s="98">
        <v>2.23</v>
      </c>
      <c r="G34" s="98">
        <v>15</v>
      </c>
      <c r="H34" s="99">
        <v>1442.12</v>
      </c>
      <c r="I34" s="98">
        <v>1.62</v>
      </c>
      <c r="J34" s="95" t="s">
        <v>969</v>
      </c>
      <c r="K34" s="31" t="s">
        <v>943</v>
      </c>
      <c r="L34" s="31"/>
      <c r="M34" s="31"/>
      <c r="N34" s="31"/>
      <c r="O34" s="100"/>
      <c r="P34" s="101"/>
      <c r="Q34" s="101"/>
      <c r="R34" s="101"/>
      <c r="S34" s="101"/>
      <c r="T34" s="102"/>
      <c r="U34" s="101"/>
      <c r="V34" s="101"/>
      <c r="W34" s="101"/>
      <c r="X34" s="101"/>
    </row>
    <row r="35" spans="1:24" s="17" customFormat="1" ht="31.5" customHeight="1" x14ac:dyDescent="0.25">
      <c r="A35" s="104">
        <v>31</v>
      </c>
      <c r="B35" s="105" t="s">
        <v>497</v>
      </c>
      <c r="C35" s="96">
        <v>8249</v>
      </c>
      <c r="D35" s="97">
        <v>9</v>
      </c>
      <c r="E35" s="99">
        <v>1153.94</v>
      </c>
      <c r="F35" s="98">
        <v>13.99</v>
      </c>
      <c r="G35" s="98">
        <v>96</v>
      </c>
      <c r="H35" s="98">
        <v>389.39</v>
      </c>
      <c r="I35" s="98">
        <v>4.72</v>
      </c>
      <c r="J35" s="106" t="s">
        <v>1183</v>
      </c>
      <c r="K35" s="31" t="s">
        <v>943</v>
      </c>
      <c r="L35" s="31"/>
      <c r="M35" s="31"/>
      <c r="N35" s="31"/>
      <c r="O35" s="100"/>
      <c r="P35" s="101"/>
      <c r="Q35" s="101"/>
      <c r="R35" s="101"/>
      <c r="S35" s="101"/>
      <c r="T35" s="102"/>
      <c r="U35" s="101"/>
      <c r="V35" s="101"/>
      <c r="W35" s="101"/>
      <c r="X35" s="101"/>
    </row>
    <row r="36" spans="1:24" s="17" customFormat="1" ht="15" x14ac:dyDescent="0.25">
      <c r="A36" s="94">
        <v>32</v>
      </c>
      <c r="B36" s="95" t="s">
        <v>29</v>
      </c>
      <c r="C36" s="98">
        <v>114</v>
      </c>
      <c r="D36" s="97">
        <v>0</v>
      </c>
      <c r="E36" s="98">
        <v>0</v>
      </c>
      <c r="F36" s="98">
        <v>0</v>
      </c>
      <c r="G36" s="98">
        <v>2</v>
      </c>
      <c r="H36" s="98">
        <v>26.01</v>
      </c>
      <c r="I36" s="98">
        <v>22.82</v>
      </c>
      <c r="J36" s="95" t="s">
        <v>1184</v>
      </c>
      <c r="K36" s="31" t="s">
        <v>943</v>
      </c>
      <c r="L36" s="31"/>
      <c r="M36" s="31"/>
      <c r="N36" s="31"/>
      <c r="O36" s="100"/>
      <c r="P36" s="101"/>
      <c r="Q36" s="101"/>
      <c r="R36" s="101"/>
      <c r="S36" s="101"/>
      <c r="T36" s="102"/>
      <c r="U36" s="101"/>
      <c r="V36" s="101"/>
      <c r="W36" s="101"/>
      <c r="X36" s="101"/>
    </row>
    <row r="37" spans="1:24" s="17" customFormat="1" ht="15" x14ac:dyDescent="0.25">
      <c r="A37" s="94">
        <v>33</v>
      </c>
      <c r="B37" s="95" t="s">
        <v>496</v>
      </c>
      <c r="C37" s="98">
        <v>491</v>
      </c>
      <c r="D37" s="97">
        <v>0</v>
      </c>
      <c r="E37" s="98">
        <v>0</v>
      </c>
      <c r="F37" s="98">
        <v>0</v>
      </c>
      <c r="G37" s="98">
        <v>1</v>
      </c>
      <c r="H37" s="98">
        <v>92.16</v>
      </c>
      <c r="I37" s="98">
        <v>18.77</v>
      </c>
      <c r="J37" s="95" t="s">
        <v>1185</v>
      </c>
      <c r="K37" s="31" t="s">
        <v>943</v>
      </c>
      <c r="L37" s="31"/>
      <c r="M37" s="31"/>
      <c r="N37" s="31"/>
      <c r="O37" s="100"/>
      <c r="P37" s="101"/>
      <c r="Q37" s="101"/>
      <c r="R37" s="101"/>
      <c r="S37" s="101"/>
      <c r="T37" s="102"/>
      <c r="U37" s="101"/>
      <c r="V37" s="101"/>
      <c r="W37" s="101"/>
      <c r="X37" s="101"/>
    </row>
    <row r="38" spans="1:24" s="17" customFormat="1" ht="15" x14ac:dyDescent="0.25">
      <c r="A38" s="94">
        <v>34</v>
      </c>
      <c r="B38" s="95" t="s">
        <v>80</v>
      </c>
      <c r="C38" s="98">
        <v>112</v>
      </c>
      <c r="D38" s="97">
        <v>0</v>
      </c>
      <c r="E38" s="98">
        <v>0</v>
      </c>
      <c r="F38" s="98">
        <v>0</v>
      </c>
      <c r="G38" s="98">
        <v>1</v>
      </c>
      <c r="H38" s="98">
        <v>2.19</v>
      </c>
      <c r="I38" s="98">
        <v>1.96</v>
      </c>
      <c r="J38" s="95" t="s">
        <v>1186</v>
      </c>
      <c r="K38" s="31" t="s">
        <v>943</v>
      </c>
      <c r="L38" s="31"/>
      <c r="M38" s="31"/>
      <c r="N38" s="31"/>
      <c r="O38" s="100"/>
      <c r="P38" s="101"/>
      <c r="Q38" s="101"/>
      <c r="R38" s="101"/>
      <c r="S38" s="101"/>
      <c r="T38" s="102"/>
      <c r="U38" s="101"/>
      <c r="V38" s="101"/>
      <c r="W38" s="101"/>
      <c r="X38" s="101"/>
    </row>
    <row r="39" spans="1:24" s="17" customFormat="1" ht="15" x14ac:dyDescent="0.25">
      <c r="A39" s="94">
        <v>35</v>
      </c>
      <c r="B39" s="95" t="s">
        <v>30</v>
      </c>
      <c r="C39" s="98">
        <v>32</v>
      </c>
      <c r="D39" s="97">
        <v>0</v>
      </c>
      <c r="E39" s="98">
        <v>0</v>
      </c>
      <c r="F39" s="98">
        <v>0</v>
      </c>
      <c r="G39" s="98">
        <v>1</v>
      </c>
      <c r="H39" s="98">
        <v>0.01</v>
      </c>
      <c r="I39" s="98">
        <v>0.03</v>
      </c>
      <c r="J39" s="95" t="s">
        <v>970</v>
      </c>
      <c r="K39" s="31" t="s">
        <v>943</v>
      </c>
      <c r="L39" s="31"/>
      <c r="M39" s="31"/>
      <c r="N39" s="31"/>
      <c r="O39" s="100"/>
    </row>
    <row r="40" spans="1:24" s="17" customFormat="1" ht="15" x14ac:dyDescent="0.25">
      <c r="A40" s="94">
        <v>36</v>
      </c>
      <c r="B40" s="95" t="s">
        <v>31</v>
      </c>
      <c r="C40" s="98">
        <v>480</v>
      </c>
      <c r="D40" s="97">
        <v>0</v>
      </c>
      <c r="E40" s="98">
        <v>0</v>
      </c>
      <c r="F40" s="98">
        <v>0</v>
      </c>
      <c r="G40" s="98">
        <v>1</v>
      </c>
      <c r="H40" s="98">
        <v>3.9</v>
      </c>
      <c r="I40" s="98">
        <v>0.81</v>
      </c>
      <c r="J40" s="95" t="s">
        <v>971</v>
      </c>
      <c r="K40" s="31" t="s">
        <v>943</v>
      </c>
      <c r="L40" s="31"/>
      <c r="M40" s="31"/>
      <c r="N40" s="31"/>
      <c r="O40" s="100"/>
    </row>
    <row r="41" spans="1:24" s="17" customFormat="1" ht="15" x14ac:dyDescent="0.25">
      <c r="A41" s="94"/>
      <c r="B41" s="107" t="s">
        <v>32</v>
      </c>
      <c r="C41" s="108" t="s">
        <v>130</v>
      </c>
      <c r="D41" s="109">
        <v>104</v>
      </c>
      <c r="E41" s="110">
        <v>40501</v>
      </c>
      <c r="F41" s="108">
        <v>1.23</v>
      </c>
      <c r="G41" s="109">
        <f>SUM(G5:G40)</f>
        <v>543</v>
      </c>
      <c r="H41" s="108" t="s">
        <v>131</v>
      </c>
      <c r="I41" s="108">
        <v>3.62</v>
      </c>
      <c r="J41" s="107" t="s">
        <v>1187</v>
      </c>
      <c r="K41" s="31" t="s">
        <v>943</v>
      </c>
      <c r="L41" s="31"/>
      <c r="M41" s="111"/>
      <c r="N41" s="111"/>
      <c r="O41" s="100"/>
    </row>
    <row r="42" spans="1:24" s="17" customFormat="1" ht="15" customHeight="1" x14ac:dyDescent="0.25">
      <c r="A42" s="509" t="s">
        <v>1494</v>
      </c>
      <c r="B42" s="509"/>
      <c r="C42" s="509"/>
      <c r="D42" s="509"/>
      <c r="E42" s="509"/>
      <c r="F42" s="509"/>
      <c r="G42" s="509"/>
      <c r="H42" s="509"/>
      <c r="I42" s="509"/>
      <c r="J42" s="509"/>
      <c r="K42" s="31"/>
      <c r="L42" s="31"/>
      <c r="M42" s="112"/>
      <c r="N42" s="112"/>
    </row>
    <row r="43" spans="1:24" ht="15" customHeight="1" x14ac:dyDescent="0.25">
      <c r="A43" s="510" t="s">
        <v>1495</v>
      </c>
      <c r="B43" s="510"/>
      <c r="C43" s="510"/>
      <c r="D43" s="510"/>
      <c r="E43" s="510"/>
      <c r="F43" s="510"/>
      <c r="G43" s="510"/>
      <c r="H43" s="510"/>
      <c r="I43" s="510"/>
      <c r="J43" s="510"/>
      <c r="K43" s="31"/>
      <c r="L43" s="31"/>
      <c r="M43" s="113"/>
      <c r="N43" s="113"/>
    </row>
    <row r="44" spans="1:24" ht="15" customHeight="1" x14ac:dyDescent="0.25">
      <c r="A44" s="114" t="s">
        <v>789</v>
      </c>
      <c r="B44" s="114"/>
      <c r="C44" s="507" t="s">
        <v>790</v>
      </c>
      <c r="D44" s="507"/>
      <c r="E44" s="507"/>
      <c r="F44" s="507"/>
      <c r="G44" s="507"/>
      <c r="H44" s="507"/>
      <c r="I44" s="507"/>
      <c r="J44" s="507"/>
      <c r="K44" s="31"/>
      <c r="L44" s="31"/>
      <c r="M44" s="115"/>
      <c r="N44" s="115"/>
    </row>
    <row r="65" spans="2:2" ht="15" x14ac:dyDescent="0.25">
      <c r="B65" s="17"/>
    </row>
    <row r="66" spans="2:2" ht="15" x14ac:dyDescent="0.25">
      <c r="B66" s="17"/>
    </row>
    <row r="67" spans="2:2" ht="15" x14ac:dyDescent="0.25">
      <c r="B67" s="17"/>
    </row>
    <row r="68" spans="2:2" ht="15" x14ac:dyDescent="0.25">
      <c r="B68" s="17"/>
    </row>
  </sheetData>
  <sortState ref="B4:O39">
    <sortCondition ref="O4:O39"/>
    <sortCondition ref="B4:B39"/>
  </sortState>
  <mergeCells count="11">
    <mergeCell ref="A1:J1"/>
    <mergeCell ref="A2:J2"/>
    <mergeCell ref="C44:J44"/>
    <mergeCell ref="J3:J4"/>
    <mergeCell ref="A42:J42"/>
    <mergeCell ref="A43:J43"/>
    <mergeCell ref="A3:A4"/>
    <mergeCell ref="B3:B4"/>
    <mergeCell ref="C3:C4"/>
    <mergeCell ref="D3:F3"/>
    <mergeCell ref="G3:I3"/>
  </mergeCells>
  <pageMargins left="0.4" right="0.23" top="0.75" bottom="0.75" header="0.28000000000000003" footer="0.3"/>
  <pageSetup scale="78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3"/>
  <sheetViews>
    <sheetView view="pageBreakPreview" topLeftCell="C19" zoomScale="90" zoomScaleSheetLayoutView="90" workbookViewId="0">
      <selection activeCell="A31" sqref="A31"/>
    </sheetView>
  </sheetViews>
  <sheetFormatPr defaultRowHeight="15" x14ac:dyDescent="0.25"/>
  <cols>
    <col min="1" max="1" width="5.5703125" style="17" customWidth="1"/>
    <col min="2" max="2" width="14.42578125" style="17" customWidth="1"/>
    <col min="3" max="3" width="13.7109375" style="17" customWidth="1"/>
    <col min="4" max="4" width="14.5703125" style="17" customWidth="1"/>
    <col min="5" max="5" width="49.5703125" style="17" customWidth="1"/>
    <col min="6" max="6" width="14.140625" style="17" customWidth="1"/>
    <col min="7" max="7" width="34.7109375" style="17" customWidth="1"/>
    <col min="8" max="253" width="9.140625" style="17"/>
    <col min="254" max="254" width="5.5703125" style="17" customWidth="1"/>
    <col min="255" max="255" width="14.42578125" style="17" customWidth="1"/>
    <col min="256" max="256" width="13.7109375" style="17" customWidth="1"/>
    <col min="257" max="257" width="14.5703125" style="17" customWidth="1"/>
    <col min="258" max="258" width="53.42578125" style="17" customWidth="1"/>
    <col min="259" max="509" width="9.140625" style="17"/>
    <col min="510" max="510" width="5.5703125" style="17" customWidth="1"/>
    <col min="511" max="511" width="14.42578125" style="17" customWidth="1"/>
    <col min="512" max="512" width="13.7109375" style="17" customWidth="1"/>
    <col min="513" max="513" width="14.5703125" style="17" customWidth="1"/>
    <col min="514" max="514" width="53.42578125" style="17" customWidth="1"/>
    <col min="515" max="765" width="9.140625" style="17"/>
    <col min="766" max="766" width="5.5703125" style="17" customWidth="1"/>
    <col min="767" max="767" width="14.42578125" style="17" customWidth="1"/>
    <col min="768" max="768" width="13.7109375" style="17" customWidth="1"/>
    <col min="769" max="769" width="14.5703125" style="17" customWidth="1"/>
    <col min="770" max="770" width="53.42578125" style="17" customWidth="1"/>
    <col min="771" max="1021" width="9.140625" style="17"/>
    <col min="1022" max="1022" width="5.5703125" style="17" customWidth="1"/>
    <col min="1023" max="1023" width="14.42578125" style="17" customWidth="1"/>
    <col min="1024" max="1024" width="13.7109375" style="17" customWidth="1"/>
    <col min="1025" max="1025" width="14.5703125" style="17" customWidth="1"/>
    <col min="1026" max="1026" width="53.42578125" style="17" customWidth="1"/>
    <col min="1027" max="1277" width="9.140625" style="17"/>
    <col min="1278" max="1278" width="5.5703125" style="17" customWidth="1"/>
    <col min="1279" max="1279" width="14.42578125" style="17" customWidth="1"/>
    <col min="1280" max="1280" width="13.7109375" style="17" customWidth="1"/>
    <col min="1281" max="1281" width="14.5703125" style="17" customWidth="1"/>
    <col min="1282" max="1282" width="53.42578125" style="17" customWidth="1"/>
    <col min="1283" max="1533" width="9.140625" style="17"/>
    <col min="1534" max="1534" width="5.5703125" style="17" customWidth="1"/>
    <col min="1535" max="1535" width="14.42578125" style="17" customWidth="1"/>
    <col min="1536" max="1536" width="13.7109375" style="17" customWidth="1"/>
    <col min="1537" max="1537" width="14.5703125" style="17" customWidth="1"/>
    <col min="1538" max="1538" width="53.42578125" style="17" customWidth="1"/>
    <col min="1539" max="1789" width="9.140625" style="17"/>
    <col min="1790" max="1790" width="5.5703125" style="17" customWidth="1"/>
    <col min="1791" max="1791" width="14.42578125" style="17" customWidth="1"/>
    <col min="1792" max="1792" width="13.7109375" style="17" customWidth="1"/>
    <col min="1793" max="1793" width="14.5703125" style="17" customWidth="1"/>
    <col min="1794" max="1794" width="53.42578125" style="17" customWidth="1"/>
    <col min="1795" max="2045" width="9.140625" style="17"/>
    <col min="2046" max="2046" width="5.5703125" style="17" customWidth="1"/>
    <col min="2047" max="2047" width="14.42578125" style="17" customWidth="1"/>
    <col min="2048" max="2048" width="13.7109375" style="17" customWidth="1"/>
    <col min="2049" max="2049" width="14.5703125" style="17" customWidth="1"/>
    <col min="2050" max="2050" width="53.42578125" style="17" customWidth="1"/>
    <col min="2051" max="2301" width="9.140625" style="17"/>
    <col min="2302" max="2302" width="5.5703125" style="17" customWidth="1"/>
    <col min="2303" max="2303" width="14.42578125" style="17" customWidth="1"/>
    <col min="2304" max="2304" width="13.7109375" style="17" customWidth="1"/>
    <col min="2305" max="2305" width="14.5703125" style="17" customWidth="1"/>
    <col min="2306" max="2306" width="53.42578125" style="17" customWidth="1"/>
    <col min="2307" max="2557" width="9.140625" style="17"/>
    <col min="2558" max="2558" width="5.5703125" style="17" customWidth="1"/>
    <col min="2559" max="2559" width="14.42578125" style="17" customWidth="1"/>
    <col min="2560" max="2560" width="13.7109375" style="17" customWidth="1"/>
    <col min="2561" max="2561" width="14.5703125" style="17" customWidth="1"/>
    <col min="2562" max="2562" width="53.42578125" style="17" customWidth="1"/>
    <col min="2563" max="2813" width="9.140625" style="17"/>
    <col min="2814" max="2814" width="5.5703125" style="17" customWidth="1"/>
    <col min="2815" max="2815" width="14.42578125" style="17" customWidth="1"/>
    <col min="2816" max="2816" width="13.7109375" style="17" customWidth="1"/>
    <col min="2817" max="2817" width="14.5703125" style="17" customWidth="1"/>
    <col min="2818" max="2818" width="53.42578125" style="17" customWidth="1"/>
    <col min="2819" max="3069" width="9.140625" style="17"/>
    <col min="3070" max="3070" width="5.5703125" style="17" customWidth="1"/>
    <col min="3071" max="3071" width="14.42578125" style="17" customWidth="1"/>
    <col min="3072" max="3072" width="13.7109375" style="17" customWidth="1"/>
    <col min="3073" max="3073" width="14.5703125" style="17" customWidth="1"/>
    <col min="3074" max="3074" width="53.42578125" style="17" customWidth="1"/>
    <col min="3075" max="3325" width="9.140625" style="17"/>
    <col min="3326" max="3326" width="5.5703125" style="17" customWidth="1"/>
    <col min="3327" max="3327" width="14.42578125" style="17" customWidth="1"/>
    <col min="3328" max="3328" width="13.7109375" style="17" customWidth="1"/>
    <col min="3329" max="3329" width="14.5703125" style="17" customWidth="1"/>
    <col min="3330" max="3330" width="53.42578125" style="17" customWidth="1"/>
    <col min="3331" max="3581" width="9.140625" style="17"/>
    <col min="3582" max="3582" width="5.5703125" style="17" customWidth="1"/>
    <col min="3583" max="3583" width="14.42578125" style="17" customWidth="1"/>
    <col min="3584" max="3584" width="13.7109375" style="17" customWidth="1"/>
    <col min="3585" max="3585" width="14.5703125" style="17" customWidth="1"/>
    <col min="3586" max="3586" width="53.42578125" style="17" customWidth="1"/>
    <col min="3587" max="3837" width="9.140625" style="17"/>
    <col min="3838" max="3838" width="5.5703125" style="17" customWidth="1"/>
    <col min="3839" max="3839" width="14.42578125" style="17" customWidth="1"/>
    <col min="3840" max="3840" width="13.7109375" style="17" customWidth="1"/>
    <col min="3841" max="3841" width="14.5703125" style="17" customWidth="1"/>
    <col min="3842" max="3842" width="53.42578125" style="17" customWidth="1"/>
    <col min="3843" max="4093" width="9.140625" style="17"/>
    <col min="4094" max="4094" width="5.5703125" style="17" customWidth="1"/>
    <col min="4095" max="4095" width="14.42578125" style="17" customWidth="1"/>
    <col min="4096" max="4096" width="13.7109375" style="17" customWidth="1"/>
    <col min="4097" max="4097" width="14.5703125" style="17" customWidth="1"/>
    <col min="4098" max="4098" width="53.42578125" style="17" customWidth="1"/>
    <col min="4099" max="4349" width="9.140625" style="17"/>
    <col min="4350" max="4350" width="5.5703125" style="17" customWidth="1"/>
    <col min="4351" max="4351" width="14.42578125" style="17" customWidth="1"/>
    <col min="4352" max="4352" width="13.7109375" style="17" customWidth="1"/>
    <col min="4353" max="4353" width="14.5703125" style="17" customWidth="1"/>
    <col min="4354" max="4354" width="53.42578125" style="17" customWidth="1"/>
    <col min="4355" max="4605" width="9.140625" style="17"/>
    <col min="4606" max="4606" width="5.5703125" style="17" customWidth="1"/>
    <col min="4607" max="4607" width="14.42578125" style="17" customWidth="1"/>
    <col min="4608" max="4608" width="13.7109375" style="17" customWidth="1"/>
    <col min="4609" max="4609" width="14.5703125" style="17" customWidth="1"/>
    <col min="4610" max="4610" width="53.42578125" style="17" customWidth="1"/>
    <col min="4611" max="4861" width="9.140625" style="17"/>
    <col min="4862" max="4862" width="5.5703125" style="17" customWidth="1"/>
    <col min="4863" max="4863" width="14.42578125" style="17" customWidth="1"/>
    <col min="4864" max="4864" width="13.7109375" style="17" customWidth="1"/>
    <col min="4865" max="4865" width="14.5703125" style="17" customWidth="1"/>
    <col min="4866" max="4866" width="53.42578125" style="17" customWidth="1"/>
    <col min="4867" max="5117" width="9.140625" style="17"/>
    <col min="5118" max="5118" width="5.5703125" style="17" customWidth="1"/>
    <col min="5119" max="5119" width="14.42578125" style="17" customWidth="1"/>
    <col min="5120" max="5120" width="13.7109375" style="17" customWidth="1"/>
    <col min="5121" max="5121" width="14.5703125" style="17" customWidth="1"/>
    <col min="5122" max="5122" width="53.42578125" style="17" customWidth="1"/>
    <col min="5123" max="5373" width="9.140625" style="17"/>
    <col min="5374" max="5374" width="5.5703125" style="17" customWidth="1"/>
    <col min="5375" max="5375" width="14.42578125" style="17" customWidth="1"/>
    <col min="5376" max="5376" width="13.7109375" style="17" customWidth="1"/>
    <col min="5377" max="5377" width="14.5703125" style="17" customWidth="1"/>
    <col min="5378" max="5378" width="53.42578125" style="17" customWidth="1"/>
    <col min="5379" max="5629" width="9.140625" style="17"/>
    <col min="5630" max="5630" width="5.5703125" style="17" customWidth="1"/>
    <col min="5631" max="5631" width="14.42578125" style="17" customWidth="1"/>
    <col min="5632" max="5632" width="13.7109375" style="17" customWidth="1"/>
    <col min="5633" max="5633" width="14.5703125" style="17" customWidth="1"/>
    <col min="5634" max="5634" width="53.42578125" style="17" customWidth="1"/>
    <col min="5635" max="5885" width="9.140625" style="17"/>
    <col min="5886" max="5886" width="5.5703125" style="17" customWidth="1"/>
    <col min="5887" max="5887" width="14.42578125" style="17" customWidth="1"/>
    <col min="5888" max="5888" width="13.7109375" style="17" customWidth="1"/>
    <col min="5889" max="5889" width="14.5703125" style="17" customWidth="1"/>
    <col min="5890" max="5890" width="53.42578125" style="17" customWidth="1"/>
    <col min="5891" max="6141" width="9.140625" style="17"/>
    <col min="6142" max="6142" width="5.5703125" style="17" customWidth="1"/>
    <col min="6143" max="6143" width="14.42578125" style="17" customWidth="1"/>
    <col min="6144" max="6144" width="13.7109375" style="17" customWidth="1"/>
    <col min="6145" max="6145" width="14.5703125" style="17" customWidth="1"/>
    <col min="6146" max="6146" width="53.42578125" style="17" customWidth="1"/>
    <col min="6147" max="6397" width="9.140625" style="17"/>
    <col min="6398" max="6398" width="5.5703125" style="17" customWidth="1"/>
    <col min="6399" max="6399" width="14.42578125" style="17" customWidth="1"/>
    <col min="6400" max="6400" width="13.7109375" style="17" customWidth="1"/>
    <col min="6401" max="6401" width="14.5703125" style="17" customWidth="1"/>
    <col min="6402" max="6402" width="53.42578125" style="17" customWidth="1"/>
    <col min="6403" max="6653" width="9.140625" style="17"/>
    <col min="6654" max="6654" width="5.5703125" style="17" customWidth="1"/>
    <col min="6655" max="6655" width="14.42578125" style="17" customWidth="1"/>
    <col min="6656" max="6656" width="13.7109375" style="17" customWidth="1"/>
    <col min="6657" max="6657" width="14.5703125" style="17" customWidth="1"/>
    <col min="6658" max="6658" width="53.42578125" style="17" customWidth="1"/>
    <col min="6659" max="6909" width="9.140625" style="17"/>
    <col min="6910" max="6910" width="5.5703125" style="17" customWidth="1"/>
    <col min="6911" max="6911" width="14.42578125" style="17" customWidth="1"/>
    <col min="6912" max="6912" width="13.7109375" style="17" customWidth="1"/>
    <col min="6913" max="6913" width="14.5703125" style="17" customWidth="1"/>
    <col min="6914" max="6914" width="53.42578125" style="17" customWidth="1"/>
    <col min="6915" max="7165" width="9.140625" style="17"/>
    <col min="7166" max="7166" width="5.5703125" style="17" customWidth="1"/>
    <col min="7167" max="7167" width="14.42578125" style="17" customWidth="1"/>
    <col min="7168" max="7168" width="13.7109375" style="17" customWidth="1"/>
    <col min="7169" max="7169" width="14.5703125" style="17" customWidth="1"/>
    <col min="7170" max="7170" width="53.42578125" style="17" customWidth="1"/>
    <col min="7171" max="7421" width="9.140625" style="17"/>
    <col min="7422" max="7422" width="5.5703125" style="17" customWidth="1"/>
    <col min="7423" max="7423" width="14.42578125" style="17" customWidth="1"/>
    <col min="7424" max="7424" width="13.7109375" style="17" customWidth="1"/>
    <col min="7425" max="7425" width="14.5703125" style="17" customWidth="1"/>
    <col min="7426" max="7426" width="53.42578125" style="17" customWidth="1"/>
    <col min="7427" max="7677" width="9.140625" style="17"/>
    <col min="7678" max="7678" width="5.5703125" style="17" customWidth="1"/>
    <col min="7679" max="7679" width="14.42578125" style="17" customWidth="1"/>
    <col min="7680" max="7680" width="13.7109375" style="17" customWidth="1"/>
    <col min="7681" max="7681" width="14.5703125" style="17" customWidth="1"/>
    <col min="7682" max="7682" width="53.42578125" style="17" customWidth="1"/>
    <col min="7683" max="7933" width="9.140625" style="17"/>
    <col min="7934" max="7934" width="5.5703125" style="17" customWidth="1"/>
    <col min="7935" max="7935" width="14.42578125" style="17" customWidth="1"/>
    <col min="7936" max="7936" width="13.7109375" style="17" customWidth="1"/>
    <col min="7937" max="7937" width="14.5703125" style="17" customWidth="1"/>
    <col min="7938" max="7938" width="53.42578125" style="17" customWidth="1"/>
    <col min="7939" max="8189" width="9.140625" style="17"/>
    <col min="8190" max="8190" width="5.5703125" style="17" customWidth="1"/>
    <col min="8191" max="8191" width="14.42578125" style="17" customWidth="1"/>
    <col min="8192" max="8192" width="13.7109375" style="17" customWidth="1"/>
    <col min="8193" max="8193" width="14.5703125" style="17" customWidth="1"/>
    <col min="8194" max="8194" width="53.42578125" style="17" customWidth="1"/>
    <col min="8195" max="8445" width="9.140625" style="17"/>
    <col min="8446" max="8446" width="5.5703125" style="17" customWidth="1"/>
    <col min="8447" max="8447" width="14.42578125" style="17" customWidth="1"/>
    <col min="8448" max="8448" width="13.7109375" style="17" customWidth="1"/>
    <col min="8449" max="8449" width="14.5703125" style="17" customWidth="1"/>
    <col min="8450" max="8450" width="53.42578125" style="17" customWidth="1"/>
    <col min="8451" max="8701" width="9.140625" style="17"/>
    <col min="8702" max="8702" width="5.5703125" style="17" customWidth="1"/>
    <col min="8703" max="8703" width="14.42578125" style="17" customWidth="1"/>
    <col min="8704" max="8704" width="13.7109375" style="17" customWidth="1"/>
    <col min="8705" max="8705" width="14.5703125" style="17" customWidth="1"/>
    <col min="8706" max="8706" width="53.42578125" style="17" customWidth="1"/>
    <col min="8707" max="8957" width="9.140625" style="17"/>
    <col min="8958" max="8958" width="5.5703125" style="17" customWidth="1"/>
    <col min="8959" max="8959" width="14.42578125" style="17" customWidth="1"/>
    <col min="8960" max="8960" width="13.7109375" style="17" customWidth="1"/>
    <col min="8961" max="8961" width="14.5703125" style="17" customWidth="1"/>
    <col min="8962" max="8962" width="53.42578125" style="17" customWidth="1"/>
    <col min="8963" max="9213" width="9.140625" style="17"/>
    <col min="9214" max="9214" width="5.5703125" style="17" customWidth="1"/>
    <col min="9215" max="9215" width="14.42578125" style="17" customWidth="1"/>
    <col min="9216" max="9216" width="13.7109375" style="17" customWidth="1"/>
    <col min="9217" max="9217" width="14.5703125" style="17" customWidth="1"/>
    <col min="9218" max="9218" width="53.42578125" style="17" customWidth="1"/>
    <col min="9219" max="9469" width="9.140625" style="17"/>
    <col min="9470" max="9470" width="5.5703125" style="17" customWidth="1"/>
    <col min="9471" max="9471" width="14.42578125" style="17" customWidth="1"/>
    <col min="9472" max="9472" width="13.7109375" style="17" customWidth="1"/>
    <col min="9473" max="9473" width="14.5703125" style="17" customWidth="1"/>
    <col min="9474" max="9474" width="53.42578125" style="17" customWidth="1"/>
    <col min="9475" max="9725" width="9.140625" style="17"/>
    <col min="9726" max="9726" width="5.5703125" style="17" customWidth="1"/>
    <col min="9727" max="9727" width="14.42578125" style="17" customWidth="1"/>
    <col min="9728" max="9728" width="13.7109375" style="17" customWidth="1"/>
    <col min="9729" max="9729" width="14.5703125" style="17" customWidth="1"/>
    <col min="9730" max="9730" width="53.42578125" style="17" customWidth="1"/>
    <col min="9731" max="9981" width="9.140625" style="17"/>
    <col min="9982" max="9982" width="5.5703125" style="17" customWidth="1"/>
    <col min="9983" max="9983" width="14.42578125" style="17" customWidth="1"/>
    <col min="9984" max="9984" width="13.7109375" style="17" customWidth="1"/>
    <col min="9985" max="9985" width="14.5703125" style="17" customWidth="1"/>
    <col min="9986" max="9986" width="53.42578125" style="17" customWidth="1"/>
    <col min="9987" max="10237" width="9.140625" style="17"/>
    <col min="10238" max="10238" width="5.5703125" style="17" customWidth="1"/>
    <col min="10239" max="10239" width="14.42578125" style="17" customWidth="1"/>
    <col min="10240" max="10240" width="13.7109375" style="17" customWidth="1"/>
    <col min="10241" max="10241" width="14.5703125" style="17" customWidth="1"/>
    <col min="10242" max="10242" width="53.42578125" style="17" customWidth="1"/>
    <col min="10243" max="10493" width="9.140625" style="17"/>
    <col min="10494" max="10494" width="5.5703125" style="17" customWidth="1"/>
    <col min="10495" max="10495" width="14.42578125" style="17" customWidth="1"/>
    <col min="10496" max="10496" width="13.7109375" style="17" customWidth="1"/>
    <col min="10497" max="10497" width="14.5703125" style="17" customWidth="1"/>
    <col min="10498" max="10498" width="53.42578125" style="17" customWidth="1"/>
    <col min="10499" max="10749" width="9.140625" style="17"/>
    <col min="10750" max="10750" width="5.5703125" style="17" customWidth="1"/>
    <col min="10751" max="10751" width="14.42578125" style="17" customWidth="1"/>
    <col min="10752" max="10752" width="13.7109375" style="17" customWidth="1"/>
    <col min="10753" max="10753" width="14.5703125" style="17" customWidth="1"/>
    <col min="10754" max="10754" width="53.42578125" style="17" customWidth="1"/>
    <col min="10755" max="11005" width="9.140625" style="17"/>
    <col min="11006" max="11006" width="5.5703125" style="17" customWidth="1"/>
    <col min="11007" max="11007" width="14.42578125" style="17" customWidth="1"/>
    <col min="11008" max="11008" width="13.7109375" style="17" customWidth="1"/>
    <col min="11009" max="11009" width="14.5703125" style="17" customWidth="1"/>
    <col min="11010" max="11010" width="53.42578125" style="17" customWidth="1"/>
    <col min="11011" max="11261" width="9.140625" style="17"/>
    <col min="11262" max="11262" width="5.5703125" style="17" customWidth="1"/>
    <col min="11263" max="11263" width="14.42578125" style="17" customWidth="1"/>
    <col min="11264" max="11264" width="13.7109375" style="17" customWidth="1"/>
    <col min="11265" max="11265" width="14.5703125" style="17" customWidth="1"/>
    <col min="11266" max="11266" width="53.42578125" style="17" customWidth="1"/>
    <col min="11267" max="11517" width="9.140625" style="17"/>
    <col min="11518" max="11518" width="5.5703125" style="17" customWidth="1"/>
    <col min="11519" max="11519" width="14.42578125" style="17" customWidth="1"/>
    <col min="11520" max="11520" width="13.7109375" style="17" customWidth="1"/>
    <col min="11521" max="11521" width="14.5703125" style="17" customWidth="1"/>
    <col min="11522" max="11522" width="53.42578125" style="17" customWidth="1"/>
    <col min="11523" max="11773" width="9.140625" style="17"/>
    <col min="11774" max="11774" width="5.5703125" style="17" customWidth="1"/>
    <col min="11775" max="11775" width="14.42578125" style="17" customWidth="1"/>
    <col min="11776" max="11776" width="13.7109375" style="17" customWidth="1"/>
    <col min="11777" max="11777" width="14.5703125" style="17" customWidth="1"/>
    <col min="11778" max="11778" width="53.42578125" style="17" customWidth="1"/>
    <col min="11779" max="12029" width="9.140625" style="17"/>
    <col min="12030" max="12030" width="5.5703125" style="17" customWidth="1"/>
    <col min="12031" max="12031" width="14.42578125" style="17" customWidth="1"/>
    <col min="12032" max="12032" width="13.7109375" style="17" customWidth="1"/>
    <col min="12033" max="12033" width="14.5703125" style="17" customWidth="1"/>
    <col min="12034" max="12034" width="53.42578125" style="17" customWidth="1"/>
    <col min="12035" max="12285" width="9.140625" style="17"/>
    <col min="12286" max="12286" width="5.5703125" style="17" customWidth="1"/>
    <col min="12287" max="12287" width="14.42578125" style="17" customWidth="1"/>
    <col min="12288" max="12288" width="13.7109375" style="17" customWidth="1"/>
    <col min="12289" max="12289" width="14.5703125" style="17" customWidth="1"/>
    <col min="12290" max="12290" width="53.42578125" style="17" customWidth="1"/>
    <col min="12291" max="12541" width="9.140625" style="17"/>
    <col min="12542" max="12542" width="5.5703125" style="17" customWidth="1"/>
    <col min="12543" max="12543" width="14.42578125" style="17" customWidth="1"/>
    <col min="12544" max="12544" width="13.7109375" style="17" customWidth="1"/>
    <col min="12545" max="12545" width="14.5703125" style="17" customWidth="1"/>
    <col min="12546" max="12546" width="53.42578125" style="17" customWidth="1"/>
    <col min="12547" max="12797" width="9.140625" style="17"/>
    <col min="12798" max="12798" width="5.5703125" style="17" customWidth="1"/>
    <col min="12799" max="12799" width="14.42578125" style="17" customWidth="1"/>
    <col min="12800" max="12800" width="13.7109375" style="17" customWidth="1"/>
    <col min="12801" max="12801" width="14.5703125" style="17" customWidth="1"/>
    <col min="12802" max="12802" width="53.42578125" style="17" customWidth="1"/>
    <col min="12803" max="13053" width="9.140625" style="17"/>
    <col min="13054" max="13054" width="5.5703125" style="17" customWidth="1"/>
    <col min="13055" max="13055" width="14.42578125" style="17" customWidth="1"/>
    <col min="13056" max="13056" width="13.7109375" style="17" customWidth="1"/>
    <col min="13057" max="13057" width="14.5703125" style="17" customWidth="1"/>
    <col min="13058" max="13058" width="53.42578125" style="17" customWidth="1"/>
    <col min="13059" max="13309" width="9.140625" style="17"/>
    <col min="13310" max="13310" width="5.5703125" style="17" customWidth="1"/>
    <col min="13311" max="13311" width="14.42578125" style="17" customWidth="1"/>
    <col min="13312" max="13312" width="13.7109375" style="17" customWidth="1"/>
    <col min="13313" max="13313" width="14.5703125" style="17" customWidth="1"/>
    <col min="13314" max="13314" width="53.42578125" style="17" customWidth="1"/>
    <col min="13315" max="13565" width="9.140625" style="17"/>
    <col min="13566" max="13566" width="5.5703125" style="17" customWidth="1"/>
    <col min="13567" max="13567" width="14.42578125" style="17" customWidth="1"/>
    <col min="13568" max="13568" width="13.7109375" style="17" customWidth="1"/>
    <col min="13569" max="13569" width="14.5703125" style="17" customWidth="1"/>
    <col min="13570" max="13570" width="53.42578125" style="17" customWidth="1"/>
    <col min="13571" max="13821" width="9.140625" style="17"/>
    <col min="13822" max="13822" width="5.5703125" style="17" customWidth="1"/>
    <col min="13823" max="13823" width="14.42578125" style="17" customWidth="1"/>
    <col min="13824" max="13824" width="13.7109375" style="17" customWidth="1"/>
    <col min="13825" max="13825" width="14.5703125" style="17" customWidth="1"/>
    <col min="13826" max="13826" width="53.42578125" style="17" customWidth="1"/>
    <col min="13827" max="14077" width="9.140625" style="17"/>
    <col min="14078" max="14078" width="5.5703125" style="17" customWidth="1"/>
    <col min="14079" max="14079" width="14.42578125" style="17" customWidth="1"/>
    <col min="14080" max="14080" width="13.7109375" style="17" customWidth="1"/>
    <col min="14081" max="14081" width="14.5703125" style="17" customWidth="1"/>
    <col min="14082" max="14082" width="53.42578125" style="17" customWidth="1"/>
    <col min="14083" max="14333" width="9.140625" style="17"/>
    <col min="14334" max="14334" width="5.5703125" style="17" customWidth="1"/>
    <col min="14335" max="14335" width="14.42578125" style="17" customWidth="1"/>
    <col min="14336" max="14336" width="13.7109375" style="17" customWidth="1"/>
    <col min="14337" max="14337" width="14.5703125" style="17" customWidth="1"/>
    <col min="14338" max="14338" width="53.42578125" style="17" customWidth="1"/>
    <col min="14339" max="14589" width="9.140625" style="17"/>
    <col min="14590" max="14590" width="5.5703125" style="17" customWidth="1"/>
    <col min="14591" max="14591" width="14.42578125" style="17" customWidth="1"/>
    <col min="14592" max="14592" width="13.7109375" style="17" customWidth="1"/>
    <col min="14593" max="14593" width="14.5703125" style="17" customWidth="1"/>
    <col min="14594" max="14594" width="53.42578125" style="17" customWidth="1"/>
    <col min="14595" max="14845" width="9.140625" style="17"/>
    <col min="14846" max="14846" width="5.5703125" style="17" customWidth="1"/>
    <col min="14847" max="14847" width="14.42578125" style="17" customWidth="1"/>
    <col min="14848" max="14848" width="13.7109375" style="17" customWidth="1"/>
    <col min="14849" max="14849" width="14.5703125" style="17" customWidth="1"/>
    <col min="14850" max="14850" width="53.42578125" style="17" customWidth="1"/>
    <col min="14851" max="15101" width="9.140625" style="17"/>
    <col min="15102" max="15102" width="5.5703125" style="17" customWidth="1"/>
    <col min="15103" max="15103" width="14.42578125" style="17" customWidth="1"/>
    <col min="15104" max="15104" width="13.7109375" style="17" customWidth="1"/>
    <col min="15105" max="15105" width="14.5703125" style="17" customWidth="1"/>
    <col min="15106" max="15106" width="53.42578125" style="17" customWidth="1"/>
    <col min="15107" max="15357" width="9.140625" style="17"/>
    <col min="15358" max="15358" width="5.5703125" style="17" customWidth="1"/>
    <col min="15359" max="15359" width="14.42578125" style="17" customWidth="1"/>
    <col min="15360" max="15360" width="13.7109375" style="17" customWidth="1"/>
    <col min="15361" max="15361" width="14.5703125" style="17" customWidth="1"/>
    <col min="15362" max="15362" width="53.42578125" style="17" customWidth="1"/>
    <col min="15363" max="15613" width="9.140625" style="17"/>
    <col min="15614" max="15614" width="5.5703125" style="17" customWidth="1"/>
    <col min="15615" max="15615" width="14.42578125" style="17" customWidth="1"/>
    <col min="15616" max="15616" width="13.7109375" style="17" customWidth="1"/>
    <col min="15617" max="15617" width="14.5703125" style="17" customWidth="1"/>
    <col min="15618" max="15618" width="53.42578125" style="17" customWidth="1"/>
    <col min="15619" max="15869" width="9.140625" style="17"/>
    <col min="15870" max="15870" width="5.5703125" style="17" customWidth="1"/>
    <col min="15871" max="15871" width="14.42578125" style="17" customWidth="1"/>
    <col min="15872" max="15872" width="13.7109375" style="17" customWidth="1"/>
    <col min="15873" max="15873" width="14.5703125" style="17" customWidth="1"/>
    <col min="15874" max="15874" width="53.42578125" style="17" customWidth="1"/>
    <col min="15875" max="16125" width="9.140625" style="17"/>
    <col min="16126" max="16126" width="5.5703125" style="17" customWidth="1"/>
    <col min="16127" max="16127" width="14.42578125" style="17" customWidth="1"/>
    <col min="16128" max="16128" width="13.7109375" style="17" customWidth="1"/>
    <col min="16129" max="16129" width="14.5703125" style="17" customWidth="1"/>
    <col min="16130" max="16130" width="53.42578125" style="17" customWidth="1"/>
    <col min="16131" max="16384" width="9.140625" style="17"/>
  </cols>
  <sheetData>
    <row r="1" spans="1:7" ht="20.25" customHeight="1" x14ac:dyDescent="0.25">
      <c r="A1" s="514" t="s">
        <v>825</v>
      </c>
      <c r="B1" s="514"/>
      <c r="C1" s="514"/>
      <c r="D1" s="514"/>
      <c r="E1" s="514"/>
      <c r="F1" s="514"/>
      <c r="G1" s="514"/>
    </row>
    <row r="2" spans="1:7" s="73" customFormat="1" ht="25.5" customHeight="1" x14ac:dyDescent="0.25">
      <c r="A2" s="515" t="s">
        <v>824</v>
      </c>
      <c r="B2" s="515"/>
      <c r="C2" s="515"/>
      <c r="D2" s="515"/>
      <c r="E2" s="515"/>
      <c r="F2" s="515"/>
      <c r="G2" s="515"/>
    </row>
    <row r="3" spans="1:7" ht="66" customHeight="1" x14ac:dyDescent="0.25">
      <c r="A3" s="74" t="s">
        <v>820</v>
      </c>
      <c r="B3" s="74" t="s">
        <v>84</v>
      </c>
      <c r="C3" s="74" t="s">
        <v>769</v>
      </c>
      <c r="D3" s="74" t="s">
        <v>770</v>
      </c>
      <c r="E3" s="74" t="s">
        <v>85</v>
      </c>
      <c r="F3" s="74" t="s">
        <v>1188</v>
      </c>
      <c r="G3" s="74" t="s">
        <v>1189</v>
      </c>
    </row>
    <row r="4" spans="1:7" s="26" customFormat="1" ht="46.5" customHeight="1" x14ac:dyDescent="0.25">
      <c r="A4" s="75">
        <v>1</v>
      </c>
      <c r="B4" s="76" t="s">
        <v>86</v>
      </c>
      <c r="C4" s="77">
        <v>5520</v>
      </c>
      <c r="D4" s="78" t="s">
        <v>796</v>
      </c>
      <c r="E4" s="79" t="s">
        <v>87</v>
      </c>
      <c r="F4" s="76" t="s">
        <v>1190</v>
      </c>
      <c r="G4" s="79" t="s">
        <v>1191</v>
      </c>
    </row>
    <row r="5" spans="1:7" ht="45" x14ac:dyDescent="0.25">
      <c r="A5" s="75">
        <v>2</v>
      </c>
      <c r="B5" s="76" t="s">
        <v>88</v>
      </c>
      <c r="C5" s="77">
        <v>5860.69</v>
      </c>
      <c r="D5" s="78" t="s">
        <v>797</v>
      </c>
      <c r="E5" s="79" t="s">
        <v>89</v>
      </c>
      <c r="F5" s="76" t="s">
        <v>1192</v>
      </c>
      <c r="G5" s="79" t="s">
        <v>1193</v>
      </c>
    </row>
    <row r="6" spans="1:7" ht="33.75" customHeight="1" x14ac:dyDescent="0.25">
      <c r="A6" s="75">
        <v>3</v>
      </c>
      <c r="B6" s="76" t="s">
        <v>90</v>
      </c>
      <c r="C6" s="77">
        <v>820</v>
      </c>
      <c r="D6" s="78" t="s">
        <v>798</v>
      </c>
      <c r="E6" s="79" t="s">
        <v>91</v>
      </c>
      <c r="F6" s="76" t="s">
        <v>777</v>
      </c>
      <c r="G6" s="79" t="s">
        <v>1194</v>
      </c>
    </row>
    <row r="7" spans="1:7" ht="45" x14ac:dyDescent="0.25">
      <c r="A7" s="75">
        <v>4</v>
      </c>
      <c r="B7" s="76" t="s">
        <v>92</v>
      </c>
      <c r="C7" s="77">
        <v>2837</v>
      </c>
      <c r="D7" s="78" t="s">
        <v>93</v>
      </c>
      <c r="E7" s="79" t="s">
        <v>94</v>
      </c>
      <c r="F7" s="76" t="s">
        <v>1195</v>
      </c>
      <c r="G7" s="79" t="s">
        <v>1196</v>
      </c>
    </row>
    <row r="8" spans="1:7" ht="45" x14ac:dyDescent="0.25">
      <c r="A8" s="75">
        <v>5</v>
      </c>
      <c r="B8" s="76" t="s">
        <v>95</v>
      </c>
      <c r="C8" s="77">
        <v>9630</v>
      </c>
      <c r="D8" s="78" t="s">
        <v>799</v>
      </c>
      <c r="E8" s="79" t="s">
        <v>800</v>
      </c>
      <c r="F8" s="76" t="s">
        <v>1197</v>
      </c>
      <c r="G8" s="79" t="s">
        <v>1198</v>
      </c>
    </row>
    <row r="9" spans="1:7" ht="30" x14ac:dyDescent="0.25">
      <c r="A9" s="75">
        <v>6</v>
      </c>
      <c r="B9" s="76" t="s">
        <v>96</v>
      </c>
      <c r="C9" s="77">
        <v>10500</v>
      </c>
      <c r="D9" s="78" t="s">
        <v>801</v>
      </c>
      <c r="E9" s="79" t="s">
        <v>97</v>
      </c>
      <c r="F9" s="76" t="s">
        <v>1199</v>
      </c>
      <c r="G9" s="79" t="s">
        <v>1200</v>
      </c>
    </row>
    <row r="10" spans="1:7" ht="45" x14ac:dyDescent="0.25">
      <c r="A10" s="75">
        <v>7</v>
      </c>
      <c r="B10" s="76" t="s">
        <v>98</v>
      </c>
      <c r="C10" s="77">
        <v>885</v>
      </c>
      <c r="D10" s="78" t="s">
        <v>802</v>
      </c>
      <c r="E10" s="79" t="s">
        <v>99</v>
      </c>
      <c r="F10" s="76" t="s">
        <v>1201</v>
      </c>
      <c r="G10" s="79" t="s">
        <v>1202</v>
      </c>
    </row>
    <row r="11" spans="1:7" ht="30" x14ac:dyDescent="0.25">
      <c r="A11" s="75">
        <v>8</v>
      </c>
      <c r="B11" s="76" t="s">
        <v>100</v>
      </c>
      <c r="C11" s="77">
        <v>4374</v>
      </c>
      <c r="D11" s="78" t="s">
        <v>803</v>
      </c>
      <c r="E11" s="79" t="s">
        <v>101</v>
      </c>
      <c r="F11" s="76" t="s">
        <v>1203</v>
      </c>
      <c r="G11" s="79" t="s">
        <v>1204</v>
      </c>
    </row>
    <row r="12" spans="1:7" ht="30" x14ac:dyDescent="0.25">
      <c r="A12" s="75">
        <v>9</v>
      </c>
      <c r="B12" s="76" t="s">
        <v>102</v>
      </c>
      <c r="C12" s="77">
        <v>765</v>
      </c>
      <c r="D12" s="78" t="s">
        <v>103</v>
      </c>
      <c r="E12" s="79" t="s">
        <v>104</v>
      </c>
      <c r="F12" s="76" t="s">
        <v>1205</v>
      </c>
      <c r="G12" s="79" t="s">
        <v>1206</v>
      </c>
    </row>
    <row r="13" spans="1:7" ht="30" x14ac:dyDescent="0.25">
      <c r="A13" s="75">
        <v>10</v>
      </c>
      <c r="B13" s="76" t="s">
        <v>105</v>
      </c>
      <c r="C13" s="77">
        <v>5111.5</v>
      </c>
      <c r="D13" s="78" t="s">
        <v>106</v>
      </c>
      <c r="E13" s="79" t="s">
        <v>107</v>
      </c>
      <c r="F13" s="76" t="s">
        <v>1207</v>
      </c>
      <c r="G13" s="79" t="s">
        <v>1208</v>
      </c>
    </row>
    <row r="14" spans="1:7" ht="45" x14ac:dyDescent="0.25">
      <c r="A14" s="75">
        <v>11</v>
      </c>
      <c r="B14" s="76" t="s">
        <v>108</v>
      </c>
      <c r="C14" s="77">
        <v>4926</v>
      </c>
      <c r="D14" s="78" t="s">
        <v>804</v>
      </c>
      <c r="E14" s="79" t="s">
        <v>109</v>
      </c>
      <c r="F14" s="76" t="s">
        <v>1209</v>
      </c>
      <c r="G14" s="79" t="s">
        <v>1210</v>
      </c>
    </row>
    <row r="15" spans="1:7" ht="30" x14ac:dyDescent="0.25">
      <c r="A15" s="75">
        <v>12</v>
      </c>
      <c r="B15" s="76" t="s">
        <v>805</v>
      </c>
      <c r="C15" s="77">
        <v>2619.92</v>
      </c>
      <c r="D15" s="78" t="s">
        <v>806</v>
      </c>
      <c r="E15" s="79" t="s">
        <v>110</v>
      </c>
      <c r="F15" s="76" t="s">
        <v>1211</v>
      </c>
      <c r="G15" s="79" t="s">
        <v>1212</v>
      </c>
    </row>
    <row r="16" spans="1:7" s="35" customFormat="1" ht="75" x14ac:dyDescent="0.25">
      <c r="A16" s="75">
        <v>13</v>
      </c>
      <c r="B16" s="76" t="s">
        <v>111</v>
      </c>
      <c r="C16" s="77">
        <v>1828</v>
      </c>
      <c r="D16" s="78" t="s">
        <v>807</v>
      </c>
      <c r="E16" s="79" t="s">
        <v>112</v>
      </c>
      <c r="F16" s="76" t="s">
        <v>1213</v>
      </c>
      <c r="G16" s="79" t="s">
        <v>663</v>
      </c>
    </row>
    <row r="17" spans="1:7" s="35" customFormat="1" ht="63" customHeight="1" x14ac:dyDescent="0.25">
      <c r="A17" s="75">
        <v>14</v>
      </c>
      <c r="B17" s="76" t="s">
        <v>113</v>
      </c>
      <c r="C17" s="77">
        <v>3835.51</v>
      </c>
      <c r="D17" s="78" t="s">
        <v>809</v>
      </c>
      <c r="E17" s="79" t="s">
        <v>114</v>
      </c>
      <c r="F17" s="76" t="s">
        <v>1214</v>
      </c>
      <c r="G17" s="79" t="s">
        <v>1215</v>
      </c>
    </row>
    <row r="18" spans="1:7" s="35" customFormat="1" ht="34.5" customHeight="1" x14ac:dyDescent="0.25">
      <c r="A18" s="75">
        <v>15</v>
      </c>
      <c r="B18" s="76" t="s">
        <v>43</v>
      </c>
      <c r="C18" s="77">
        <v>12454</v>
      </c>
      <c r="D18" s="78" t="s">
        <v>115</v>
      </c>
      <c r="E18" s="79" t="s">
        <v>116</v>
      </c>
      <c r="F18" s="76" t="s">
        <v>1216</v>
      </c>
      <c r="G18" s="79" t="s">
        <v>1217</v>
      </c>
    </row>
    <row r="19" spans="1:7" s="35" customFormat="1" ht="66" customHeight="1" x14ac:dyDescent="0.25">
      <c r="A19" s="75">
        <v>16</v>
      </c>
      <c r="B19" s="76" t="s">
        <v>117</v>
      </c>
      <c r="C19" s="77">
        <v>7770</v>
      </c>
      <c r="D19" s="78" t="s">
        <v>810</v>
      </c>
      <c r="E19" s="79" t="s">
        <v>118</v>
      </c>
      <c r="F19" s="76" t="s">
        <v>1218</v>
      </c>
      <c r="G19" s="79" t="s">
        <v>1219</v>
      </c>
    </row>
    <row r="20" spans="1:7" s="35" customFormat="1" ht="44.25" customHeight="1" x14ac:dyDescent="0.25">
      <c r="A20" s="75">
        <v>17</v>
      </c>
      <c r="B20" s="76" t="s">
        <v>119</v>
      </c>
      <c r="C20" s="77">
        <v>4755.9970000000003</v>
      </c>
      <c r="D20" s="78" t="s">
        <v>120</v>
      </c>
      <c r="E20" s="79" t="s">
        <v>121</v>
      </c>
      <c r="F20" s="76" t="s">
        <v>1220</v>
      </c>
      <c r="G20" s="79" t="s">
        <v>1221</v>
      </c>
    </row>
    <row r="21" spans="1:7" s="35" customFormat="1" ht="31.9" customHeight="1" x14ac:dyDescent="0.25">
      <c r="A21" s="75">
        <v>18</v>
      </c>
      <c r="B21" s="76" t="s">
        <v>122</v>
      </c>
      <c r="C21" s="77">
        <v>2998.98</v>
      </c>
      <c r="D21" s="78" t="s">
        <v>123</v>
      </c>
      <c r="E21" s="79" t="s">
        <v>124</v>
      </c>
      <c r="F21" s="76" t="s">
        <v>1222</v>
      </c>
      <c r="G21" s="79" t="s">
        <v>1223</v>
      </c>
    </row>
    <row r="22" spans="1:7" ht="15" customHeight="1" x14ac:dyDescent="0.25">
      <c r="A22" s="509" t="s">
        <v>570</v>
      </c>
      <c r="B22" s="509"/>
      <c r="C22" s="509"/>
      <c r="D22" s="509"/>
      <c r="E22" s="509"/>
      <c r="F22" s="80"/>
      <c r="G22" s="31"/>
    </row>
    <row r="23" spans="1:7" x14ac:dyDescent="0.25">
      <c r="A23" s="31" t="s">
        <v>791</v>
      </c>
      <c r="B23" s="31"/>
      <c r="C23" s="31"/>
      <c r="D23" s="31"/>
      <c r="E23" s="31"/>
      <c r="F23" s="31"/>
      <c r="G23" s="31"/>
    </row>
    <row r="26" spans="1:7" x14ac:dyDescent="0.25">
      <c r="A26" s="81"/>
      <c r="B26" s="82"/>
      <c r="C26" s="83"/>
      <c r="D26" s="84"/>
      <c r="E26" s="85"/>
      <c r="F26" s="31"/>
      <c r="G26" s="31"/>
    </row>
    <row r="27" spans="1:7" x14ac:dyDescent="0.25">
      <c r="A27" s="81"/>
      <c r="B27" s="82"/>
      <c r="C27" s="83"/>
      <c r="D27" s="84"/>
      <c r="E27" s="85"/>
      <c r="F27" s="31"/>
      <c r="G27" s="31"/>
    </row>
    <row r="28" spans="1:7" x14ac:dyDescent="0.25">
      <c r="A28" s="81"/>
      <c r="B28" s="82"/>
      <c r="C28" s="83"/>
      <c r="D28" s="84"/>
      <c r="E28" s="85"/>
      <c r="F28" s="31"/>
      <c r="G28" s="31"/>
    </row>
    <row r="29" spans="1:7" x14ac:dyDescent="0.25">
      <c r="A29" s="81"/>
      <c r="B29" s="82"/>
      <c r="C29" s="83"/>
      <c r="D29" s="84"/>
      <c r="E29" s="85"/>
      <c r="F29" s="31"/>
      <c r="G29" s="31"/>
    </row>
    <row r="30" spans="1:7" x14ac:dyDescent="0.25">
      <c r="A30" s="81"/>
      <c r="B30" s="82"/>
      <c r="C30" s="83"/>
      <c r="D30" s="84"/>
      <c r="E30" s="86"/>
      <c r="F30" s="31"/>
      <c r="G30" s="31"/>
    </row>
    <row r="31" spans="1:7" x14ac:dyDescent="0.25">
      <c r="A31" s="81"/>
      <c r="B31" s="82"/>
      <c r="C31" s="83"/>
      <c r="D31" s="84"/>
      <c r="E31" s="85"/>
      <c r="F31" s="31"/>
      <c r="G31" s="31"/>
    </row>
    <row r="32" spans="1:7" x14ac:dyDescent="0.25">
      <c r="A32" s="81"/>
      <c r="B32" s="82"/>
      <c r="C32" s="83"/>
      <c r="D32" s="84"/>
      <c r="E32" s="85"/>
      <c r="F32" s="31"/>
      <c r="G32" s="31"/>
    </row>
    <row r="33" spans="1:7" x14ac:dyDescent="0.25">
      <c r="A33" s="81"/>
      <c r="B33" s="82"/>
      <c r="C33" s="83"/>
      <c r="D33" s="84"/>
      <c r="E33" s="85"/>
      <c r="F33" s="31"/>
      <c r="G33" s="31"/>
    </row>
    <row r="34" spans="1:7" x14ac:dyDescent="0.25">
      <c r="A34" s="81"/>
      <c r="B34" s="82"/>
      <c r="C34" s="83"/>
      <c r="D34" s="87"/>
      <c r="E34" s="85"/>
      <c r="F34" s="31"/>
      <c r="G34" s="31"/>
    </row>
    <row r="35" spans="1:7" x14ac:dyDescent="0.25">
      <c r="A35" s="81"/>
      <c r="B35" s="82"/>
      <c r="C35" s="83"/>
      <c r="D35" s="87"/>
      <c r="E35" s="85"/>
      <c r="F35" s="31"/>
      <c r="G35" s="31"/>
    </row>
    <row r="36" spans="1:7" x14ac:dyDescent="0.25">
      <c r="A36" s="81"/>
      <c r="B36" s="82"/>
      <c r="C36" s="83"/>
      <c r="D36" s="84"/>
      <c r="E36" s="85"/>
      <c r="F36" s="31"/>
      <c r="G36" s="31"/>
    </row>
    <row r="37" spans="1:7" x14ac:dyDescent="0.25">
      <c r="A37" s="81"/>
      <c r="B37" s="88"/>
      <c r="C37" s="83"/>
      <c r="D37" s="84"/>
      <c r="E37" s="85"/>
      <c r="F37" s="31"/>
      <c r="G37" s="31"/>
    </row>
    <row r="38" spans="1:7" x14ac:dyDescent="0.25">
      <c r="A38" s="81"/>
      <c r="B38" s="82"/>
      <c r="C38" s="83"/>
      <c r="D38" s="84"/>
      <c r="E38" s="85"/>
      <c r="F38" s="31"/>
      <c r="G38" s="31"/>
    </row>
    <row r="39" spans="1:7" x14ac:dyDescent="0.25">
      <c r="A39" s="81"/>
      <c r="B39" s="82"/>
      <c r="C39" s="83"/>
      <c r="D39" s="84"/>
      <c r="E39" s="85"/>
      <c r="F39" s="31"/>
      <c r="G39" s="31"/>
    </row>
    <row r="40" spans="1:7" x14ac:dyDescent="0.25">
      <c r="A40" s="81"/>
      <c r="B40" s="82"/>
      <c r="C40" s="83"/>
      <c r="D40" s="87"/>
      <c r="E40" s="85"/>
      <c r="F40" s="31"/>
      <c r="G40" s="31"/>
    </row>
    <row r="41" spans="1:7" x14ac:dyDescent="0.25">
      <c r="A41" s="81"/>
      <c r="B41" s="82"/>
      <c r="C41" s="83"/>
      <c r="D41" s="87"/>
      <c r="E41" s="85"/>
      <c r="F41" s="31"/>
      <c r="G41" s="31"/>
    </row>
    <row r="42" spans="1:7" x14ac:dyDescent="0.25">
      <c r="A42" s="81"/>
      <c r="B42" s="82"/>
      <c r="C42" s="83"/>
      <c r="D42" s="87"/>
      <c r="E42" s="85"/>
      <c r="F42" s="31"/>
      <c r="G42" s="31"/>
    </row>
    <row r="43" spans="1:7" x14ac:dyDescent="0.25">
      <c r="A43" s="81"/>
      <c r="B43" s="82"/>
      <c r="C43" s="83"/>
      <c r="D43" s="87"/>
      <c r="E43" s="85"/>
      <c r="F43" s="31"/>
      <c r="G43" s="31"/>
    </row>
  </sheetData>
  <mergeCells count="3">
    <mergeCell ref="A22:E22"/>
    <mergeCell ref="A1:G1"/>
    <mergeCell ref="A2:G2"/>
  </mergeCells>
  <printOptions horizontalCentered="1"/>
  <pageMargins left="0.34" right="0.25" top="0.72" bottom="0.74803149606299202" header="0.31496062992126" footer="0.31496062992126"/>
  <pageSetup scale="90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H166"/>
  <sheetViews>
    <sheetView view="pageBreakPreview" topLeftCell="A55" zoomScaleSheetLayoutView="100" workbookViewId="0">
      <selection activeCell="A31" sqref="A31"/>
    </sheetView>
  </sheetViews>
  <sheetFormatPr defaultRowHeight="12.75" x14ac:dyDescent="0.25"/>
  <cols>
    <col min="1" max="1" width="7.28515625" style="69" customWidth="1"/>
    <col min="2" max="2" width="19.28515625" style="70" customWidth="1"/>
    <col min="3" max="3" width="36.7109375" style="71" customWidth="1"/>
    <col min="4" max="4" width="17.28515625" style="69" customWidth="1"/>
    <col min="5" max="5" width="18.42578125" style="71" customWidth="1"/>
    <col min="6" max="6" width="36" style="71" customWidth="1"/>
    <col min="7" max="7" width="12.28515625" style="71" customWidth="1"/>
    <col min="8" max="255" width="9.140625" style="71"/>
    <col min="256" max="256" width="5" style="71" customWidth="1"/>
    <col min="257" max="257" width="27.5703125" style="71" customWidth="1"/>
    <col min="258" max="258" width="43.28515625" style="71" customWidth="1"/>
    <col min="259" max="259" width="19.85546875" style="71" customWidth="1"/>
    <col min="260" max="511" width="9.140625" style="71"/>
    <col min="512" max="512" width="5" style="71" customWidth="1"/>
    <col min="513" max="513" width="27.5703125" style="71" customWidth="1"/>
    <col min="514" max="514" width="43.28515625" style="71" customWidth="1"/>
    <col min="515" max="515" width="19.85546875" style="71" customWidth="1"/>
    <col min="516" max="767" width="9.140625" style="71"/>
    <col min="768" max="768" width="5" style="71" customWidth="1"/>
    <col min="769" max="769" width="27.5703125" style="71" customWidth="1"/>
    <col min="770" max="770" width="43.28515625" style="71" customWidth="1"/>
    <col min="771" max="771" width="19.85546875" style="71" customWidth="1"/>
    <col min="772" max="1023" width="9.140625" style="71"/>
    <col min="1024" max="1024" width="5" style="71" customWidth="1"/>
    <col min="1025" max="1025" width="27.5703125" style="71" customWidth="1"/>
    <col min="1026" max="1026" width="43.28515625" style="71" customWidth="1"/>
    <col min="1027" max="1027" width="19.85546875" style="71" customWidth="1"/>
    <col min="1028" max="1279" width="9.140625" style="71"/>
    <col min="1280" max="1280" width="5" style="71" customWidth="1"/>
    <col min="1281" max="1281" width="27.5703125" style="71" customWidth="1"/>
    <col min="1282" max="1282" width="43.28515625" style="71" customWidth="1"/>
    <col min="1283" max="1283" width="19.85546875" style="71" customWidth="1"/>
    <col min="1284" max="1535" width="9.140625" style="71"/>
    <col min="1536" max="1536" width="5" style="71" customWidth="1"/>
    <col min="1537" max="1537" width="27.5703125" style="71" customWidth="1"/>
    <col min="1538" max="1538" width="43.28515625" style="71" customWidth="1"/>
    <col min="1539" max="1539" width="19.85546875" style="71" customWidth="1"/>
    <col min="1540" max="1791" width="9.140625" style="71"/>
    <col min="1792" max="1792" width="5" style="71" customWidth="1"/>
    <col min="1793" max="1793" width="27.5703125" style="71" customWidth="1"/>
    <col min="1794" max="1794" width="43.28515625" style="71" customWidth="1"/>
    <col min="1795" max="1795" width="19.85546875" style="71" customWidth="1"/>
    <col min="1796" max="2047" width="9.140625" style="71"/>
    <col min="2048" max="2048" width="5" style="71" customWidth="1"/>
    <col min="2049" max="2049" width="27.5703125" style="71" customWidth="1"/>
    <col min="2050" max="2050" width="43.28515625" style="71" customWidth="1"/>
    <col min="2051" max="2051" width="19.85546875" style="71" customWidth="1"/>
    <col min="2052" max="2303" width="9.140625" style="71"/>
    <col min="2304" max="2304" width="5" style="71" customWidth="1"/>
    <col min="2305" max="2305" width="27.5703125" style="71" customWidth="1"/>
    <col min="2306" max="2306" width="43.28515625" style="71" customWidth="1"/>
    <col min="2307" max="2307" width="19.85546875" style="71" customWidth="1"/>
    <col min="2308" max="2559" width="9.140625" style="71"/>
    <col min="2560" max="2560" width="5" style="71" customWidth="1"/>
    <col min="2561" max="2561" width="27.5703125" style="71" customWidth="1"/>
    <col min="2562" max="2562" width="43.28515625" style="71" customWidth="1"/>
    <col min="2563" max="2563" width="19.85546875" style="71" customWidth="1"/>
    <col min="2564" max="2815" width="9.140625" style="71"/>
    <col min="2816" max="2816" width="5" style="71" customWidth="1"/>
    <col min="2817" max="2817" width="27.5703125" style="71" customWidth="1"/>
    <col min="2818" max="2818" width="43.28515625" style="71" customWidth="1"/>
    <col min="2819" max="2819" width="19.85546875" style="71" customWidth="1"/>
    <col min="2820" max="3071" width="9.140625" style="71"/>
    <col min="3072" max="3072" width="5" style="71" customWidth="1"/>
    <col min="3073" max="3073" width="27.5703125" style="71" customWidth="1"/>
    <col min="3074" max="3074" width="43.28515625" style="71" customWidth="1"/>
    <col min="3075" max="3075" width="19.85546875" style="71" customWidth="1"/>
    <col min="3076" max="3327" width="9.140625" style="71"/>
    <col min="3328" max="3328" width="5" style="71" customWidth="1"/>
    <col min="3329" max="3329" width="27.5703125" style="71" customWidth="1"/>
    <col min="3330" max="3330" width="43.28515625" style="71" customWidth="1"/>
    <col min="3331" max="3331" width="19.85546875" style="71" customWidth="1"/>
    <col min="3332" max="3583" width="9.140625" style="71"/>
    <col min="3584" max="3584" width="5" style="71" customWidth="1"/>
    <col min="3585" max="3585" width="27.5703125" style="71" customWidth="1"/>
    <col min="3586" max="3586" width="43.28515625" style="71" customWidth="1"/>
    <col min="3587" max="3587" width="19.85546875" style="71" customWidth="1"/>
    <col min="3588" max="3839" width="9.140625" style="71"/>
    <col min="3840" max="3840" width="5" style="71" customWidth="1"/>
    <col min="3841" max="3841" width="27.5703125" style="71" customWidth="1"/>
    <col min="3842" max="3842" width="43.28515625" style="71" customWidth="1"/>
    <col min="3843" max="3843" width="19.85546875" style="71" customWidth="1"/>
    <col min="3844" max="4095" width="9.140625" style="71"/>
    <col min="4096" max="4096" width="5" style="71" customWidth="1"/>
    <col min="4097" max="4097" width="27.5703125" style="71" customWidth="1"/>
    <col min="4098" max="4098" width="43.28515625" style="71" customWidth="1"/>
    <col min="4099" max="4099" width="19.85546875" style="71" customWidth="1"/>
    <col min="4100" max="4351" width="9.140625" style="71"/>
    <col min="4352" max="4352" width="5" style="71" customWidth="1"/>
    <col min="4353" max="4353" width="27.5703125" style="71" customWidth="1"/>
    <col min="4354" max="4354" width="43.28515625" style="71" customWidth="1"/>
    <col min="4355" max="4355" width="19.85546875" style="71" customWidth="1"/>
    <col min="4356" max="4607" width="9.140625" style="71"/>
    <col min="4608" max="4608" width="5" style="71" customWidth="1"/>
    <col min="4609" max="4609" width="27.5703125" style="71" customWidth="1"/>
    <col min="4610" max="4610" width="43.28515625" style="71" customWidth="1"/>
    <col min="4611" max="4611" width="19.85546875" style="71" customWidth="1"/>
    <col min="4612" max="4863" width="9.140625" style="71"/>
    <col min="4864" max="4864" width="5" style="71" customWidth="1"/>
    <col min="4865" max="4865" width="27.5703125" style="71" customWidth="1"/>
    <col min="4866" max="4866" width="43.28515625" style="71" customWidth="1"/>
    <col min="4867" max="4867" width="19.85546875" style="71" customWidth="1"/>
    <col min="4868" max="5119" width="9.140625" style="71"/>
    <col min="5120" max="5120" width="5" style="71" customWidth="1"/>
    <col min="5121" max="5121" width="27.5703125" style="71" customWidth="1"/>
    <col min="5122" max="5122" width="43.28515625" style="71" customWidth="1"/>
    <col min="5123" max="5123" width="19.85546875" style="71" customWidth="1"/>
    <col min="5124" max="5375" width="9.140625" style="71"/>
    <col min="5376" max="5376" width="5" style="71" customWidth="1"/>
    <col min="5377" max="5377" width="27.5703125" style="71" customWidth="1"/>
    <col min="5378" max="5378" width="43.28515625" style="71" customWidth="1"/>
    <col min="5379" max="5379" width="19.85546875" style="71" customWidth="1"/>
    <col min="5380" max="5631" width="9.140625" style="71"/>
    <col min="5632" max="5632" width="5" style="71" customWidth="1"/>
    <col min="5633" max="5633" width="27.5703125" style="71" customWidth="1"/>
    <col min="5634" max="5634" width="43.28515625" style="71" customWidth="1"/>
    <col min="5635" max="5635" width="19.85546875" style="71" customWidth="1"/>
    <col min="5636" max="5887" width="9.140625" style="71"/>
    <col min="5888" max="5888" width="5" style="71" customWidth="1"/>
    <col min="5889" max="5889" width="27.5703125" style="71" customWidth="1"/>
    <col min="5890" max="5890" width="43.28515625" style="71" customWidth="1"/>
    <col min="5891" max="5891" width="19.85546875" style="71" customWidth="1"/>
    <col min="5892" max="6143" width="9.140625" style="71"/>
    <col min="6144" max="6144" width="5" style="71" customWidth="1"/>
    <col min="6145" max="6145" width="27.5703125" style="71" customWidth="1"/>
    <col min="6146" max="6146" width="43.28515625" style="71" customWidth="1"/>
    <col min="6147" max="6147" width="19.85546875" style="71" customWidth="1"/>
    <col min="6148" max="6399" width="9.140625" style="71"/>
    <col min="6400" max="6400" width="5" style="71" customWidth="1"/>
    <col min="6401" max="6401" width="27.5703125" style="71" customWidth="1"/>
    <col min="6402" max="6402" width="43.28515625" style="71" customWidth="1"/>
    <col min="6403" max="6403" width="19.85546875" style="71" customWidth="1"/>
    <col min="6404" max="6655" width="9.140625" style="71"/>
    <col min="6656" max="6656" width="5" style="71" customWidth="1"/>
    <col min="6657" max="6657" width="27.5703125" style="71" customWidth="1"/>
    <col min="6658" max="6658" width="43.28515625" style="71" customWidth="1"/>
    <col min="6659" max="6659" width="19.85546875" style="71" customWidth="1"/>
    <col min="6660" max="6911" width="9.140625" style="71"/>
    <col min="6912" max="6912" width="5" style="71" customWidth="1"/>
    <col min="6913" max="6913" width="27.5703125" style="71" customWidth="1"/>
    <col min="6914" max="6914" width="43.28515625" style="71" customWidth="1"/>
    <col min="6915" max="6915" width="19.85546875" style="71" customWidth="1"/>
    <col min="6916" max="7167" width="9.140625" style="71"/>
    <col min="7168" max="7168" width="5" style="71" customWidth="1"/>
    <col min="7169" max="7169" width="27.5703125" style="71" customWidth="1"/>
    <col min="7170" max="7170" width="43.28515625" style="71" customWidth="1"/>
    <col min="7171" max="7171" width="19.85546875" style="71" customWidth="1"/>
    <col min="7172" max="7423" width="9.140625" style="71"/>
    <col min="7424" max="7424" width="5" style="71" customWidth="1"/>
    <col min="7425" max="7425" width="27.5703125" style="71" customWidth="1"/>
    <col min="7426" max="7426" width="43.28515625" style="71" customWidth="1"/>
    <col min="7427" max="7427" width="19.85546875" style="71" customWidth="1"/>
    <col min="7428" max="7679" width="9.140625" style="71"/>
    <col min="7680" max="7680" width="5" style="71" customWidth="1"/>
    <col min="7681" max="7681" width="27.5703125" style="71" customWidth="1"/>
    <col min="7682" max="7682" width="43.28515625" style="71" customWidth="1"/>
    <col min="7683" max="7683" width="19.85546875" style="71" customWidth="1"/>
    <col min="7684" max="7935" width="9.140625" style="71"/>
    <col min="7936" max="7936" width="5" style="71" customWidth="1"/>
    <col min="7937" max="7937" width="27.5703125" style="71" customWidth="1"/>
    <col min="7938" max="7938" width="43.28515625" style="71" customWidth="1"/>
    <col min="7939" max="7939" width="19.85546875" style="71" customWidth="1"/>
    <col min="7940" max="8191" width="9.140625" style="71"/>
    <col min="8192" max="8192" width="5" style="71" customWidth="1"/>
    <col min="8193" max="8193" width="27.5703125" style="71" customWidth="1"/>
    <col min="8194" max="8194" width="43.28515625" style="71" customWidth="1"/>
    <col min="8195" max="8195" width="19.85546875" style="71" customWidth="1"/>
    <col min="8196" max="8447" width="9.140625" style="71"/>
    <col min="8448" max="8448" width="5" style="71" customWidth="1"/>
    <col min="8449" max="8449" width="27.5703125" style="71" customWidth="1"/>
    <col min="8450" max="8450" width="43.28515625" style="71" customWidth="1"/>
    <col min="8451" max="8451" width="19.85546875" style="71" customWidth="1"/>
    <col min="8452" max="8703" width="9.140625" style="71"/>
    <col min="8704" max="8704" width="5" style="71" customWidth="1"/>
    <col min="8705" max="8705" width="27.5703125" style="71" customWidth="1"/>
    <col min="8706" max="8706" width="43.28515625" style="71" customWidth="1"/>
    <col min="8707" max="8707" width="19.85546875" style="71" customWidth="1"/>
    <col min="8708" max="8959" width="9.140625" style="71"/>
    <col min="8960" max="8960" width="5" style="71" customWidth="1"/>
    <col min="8961" max="8961" width="27.5703125" style="71" customWidth="1"/>
    <col min="8962" max="8962" width="43.28515625" style="71" customWidth="1"/>
    <col min="8963" max="8963" width="19.85546875" style="71" customWidth="1"/>
    <col min="8964" max="9215" width="9.140625" style="71"/>
    <col min="9216" max="9216" width="5" style="71" customWidth="1"/>
    <col min="9217" max="9217" width="27.5703125" style="71" customWidth="1"/>
    <col min="9218" max="9218" width="43.28515625" style="71" customWidth="1"/>
    <col min="9219" max="9219" width="19.85546875" style="71" customWidth="1"/>
    <col min="9220" max="9471" width="9.140625" style="71"/>
    <col min="9472" max="9472" width="5" style="71" customWidth="1"/>
    <col min="9473" max="9473" width="27.5703125" style="71" customWidth="1"/>
    <col min="9474" max="9474" width="43.28515625" style="71" customWidth="1"/>
    <col min="9475" max="9475" width="19.85546875" style="71" customWidth="1"/>
    <col min="9476" max="9727" width="9.140625" style="71"/>
    <col min="9728" max="9728" width="5" style="71" customWidth="1"/>
    <col min="9729" max="9729" width="27.5703125" style="71" customWidth="1"/>
    <col min="9730" max="9730" width="43.28515625" style="71" customWidth="1"/>
    <col min="9731" max="9731" width="19.85546875" style="71" customWidth="1"/>
    <col min="9732" max="9983" width="9.140625" style="71"/>
    <col min="9984" max="9984" width="5" style="71" customWidth="1"/>
    <col min="9985" max="9985" width="27.5703125" style="71" customWidth="1"/>
    <col min="9986" max="9986" width="43.28515625" style="71" customWidth="1"/>
    <col min="9987" max="9987" width="19.85546875" style="71" customWidth="1"/>
    <col min="9988" max="10239" width="9.140625" style="71"/>
    <col min="10240" max="10240" width="5" style="71" customWidth="1"/>
    <col min="10241" max="10241" width="27.5703125" style="71" customWidth="1"/>
    <col min="10242" max="10242" width="43.28515625" style="71" customWidth="1"/>
    <col min="10243" max="10243" width="19.85546875" style="71" customWidth="1"/>
    <col min="10244" max="10495" width="9.140625" style="71"/>
    <col min="10496" max="10496" width="5" style="71" customWidth="1"/>
    <col min="10497" max="10497" width="27.5703125" style="71" customWidth="1"/>
    <col min="10498" max="10498" width="43.28515625" style="71" customWidth="1"/>
    <col min="10499" max="10499" width="19.85546875" style="71" customWidth="1"/>
    <col min="10500" max="10751" width="9.140625" style="71"/>
    <col min="10752" max="10752" width="5" style="71" customWidth="1"/>
    <col min="10753" max="10753" width="27.5703125" style="71" customWidth="1"/>
    <col min="10754" max="10754" width="43.28515625" style="71" customWidth="1"/>
    <col min="10755" max="10755" width="19.85546875" style="71" customWidth="1"/>
    <col min="10756" max="11007" width="9.140625" style="71"/>
    <col min="11008" max="11008" width="5" style="71" customWidth="1"/>
    <col min="11009" max="11009" width="27.5703125" style="71" customWidth="1"/>
    <col min="11010" max="11010" width="43.28515625" style="71" customWidth="1"/>
    <col min="11011" max="11011" width="19.85546875" style="71" customWidth="1"/>
    <col min="11012" max="11263" width="9.140625" style="71"/>
    <col min="11264" max="11264" width="5" style="71" customWidth="1"/>
    <col min="11265" max="11265" width="27.5703125" style="71" customWidth="1"/>
    <col min="11266" max="11266" width="43.28515625" style="71" customWidth="1"/>
    <col min="11267" max="11267" width="19.85546875" style="71" customWidth="1"/>
    <col min="11268" max="11519" width="9.140625" style="71"/>
    <col min="11520" max="11520" width="5" style="71" customWidth="1"/>
    <col min="11521" max="11521" width="27.5703125" style="71" customWidth="1"/>
    <col min="11522" max="11522" width="43.28515625" style="71" customWidth="1"/>
    <col min="11523" max="11523" width="19.85546875" style="71" customWidth="1"/>
    <col min="11524" max="11775" width="9.140625" style="71"/>
    <col min="11776" max="11776" width="5" style="71" customWidth="1"/>
    <col min="11777" max="11777" width="27.5703125" style="71" customWidth="1"/>
    <col min="11778" max="11778" width="43.28515625" style="71" customWidth="1"/>
    <col min="11779" max="11779" width="19.85546875" style="71" customWidth="1"/>
    <col min="11780" max="12031" width="9.140625" style="71"/>
    <col min="12032" max="12032" width="5" style="71" customWidth="1"/>
    <col min="12033" max="12033" width="27.5703125" style="71" customWidth="1"/>
    <col min="12034" max="12034" width="43.28515625" style="71" customWidth="1"/>
    <col min="12035" max="12035" width="19.85546875" style="71" customWidth="1"/>
    <col min="12036" max="12287" width="9.140625" style="71"/>
    <col min="12288" max="12288" width="5" style="71" customWidth="1"/>
    <col min="12289" max="12289" width="27.5703125" style="71" customWidth="1"/>
    <col min="12290" max="12290" width="43.28515625" style="71" customWidth="1"/>
    <col min="12291" max="12291" width="19.85546875" style="71" customWidth="1"/>
    <col min="12292" max="12543" width="9.140625" style="71"/>
    <col min="12544" max="12544" width="5" style="71" customWidth="1"/>
    <col min="12545" max="12545" width="27.5703125" style="71" customWidth="1"/>
    <col min="12546" max="12546" width="43.28515625" style="71" customWidth="1"/>
    <col min="12547" max="12547" width="19.85546875" style="71" customWidth="1"/>
    <col min="12548" max="12799" width="9.140625" style="71"/>
    <col min="12800" max="12800" width="5" style="71" customWidth="1"/>
    <col min="12801" max="12801" width="27.5703125" style="71" customWidth="1"/>
    <col min="12802" max="12802" width="43.28515625" style="71" customWidth="1"/>
    <col min="12803" max="12803" width="19.85546875" style="71" customWidth="1"/>
    <col min="12804" max="13055" width="9.140625" style="71"/>
    <col min="13056" max="13056" width="5" style="71" customWidth="1"/>
    <col min="13057" max="13057" width="27.5703125" style="71" customWidth="1"/>
    <col min="13058" max="13058" width="43.28515625" style="71" customWidth="1"/>
    <col min="13059" max="13059" width="19.85546875" style="71" customWidth="1"/>
    <col min="13060" max="13311" width="9.140625" style="71"/>
    <col min="13312" max="13312" width="5" style="71" customWidth="1"/>
    <col min="13313" max="13313" width="27.5703125" style="71" customWidth="1"/>
    <col min="13314" max="13314" width="43.28515625" style="71" customWidth="1"/>
    <col min="13315" max="13315" width="19.85546875" style="71" customWidth="1"/>
    <col min="13316" max="13567" width="9.140625" style="71"/>
    <col min="13568" max="13568" width="5" style="71" customWidth="1"/>
    <col min="13569" max="13569" width="27.5703125" style="71" customWidth="1"/>
    <col min="13570" max="13570" width="43.28515625" style="71" customWidth="1"/>
    <col min="13571" max="13571" width="19.85546875" style="71" customWidth="1"/>
    <col min="13572" max="13823" width="9.140625" style="71"/>
    <col min="13824" max="13824" width="5" style="71" customWidth="1"/>
    <col min="13825" max="13825" width="27.5703125" style="71" customWidth="1"/>
    <col min="13826" max="13826" width="43.28515625" style="71" customWidth="1"/>
    <col min="13827" max="13827" width="19.85546875" style="71" customWidth="1"/>
    <col min="13828" max="14079" width="9.140625" style="71"/>
    <col min="14080" max="14080" width="5" style="71" customWidth="1"/>
    <col min="14081" max="14081" width="27.5703125" style="71" customWidth="1"/>
    <col min="14082" max="14082" width="43.28515625" style="71" customWidth="1"/>
    <col min="14083" max="14083" width="19.85546875" style="71" customWidth="1"/>
    <col min="14084" max="14335" width="9.140625" style="71"/>
    <col min="14336" max="14336" width="5" style="71" customWidth="1"/>
    <col min="14337" max="14337" width="27.5703125" style="71" customWidth="1"/>
    <col min="14338" max="14338" width="43.28515625" style="71" customWidth="1"/>
    <col min="14339" max="14339" width="19.85546875" style="71" customWidth="1"/>
    <col min="14340" max="14591" width="9.140625" style="71"/>
    <col min="14592" max="14592" width="5" style="71" customWidth="1"/>
    <col min="14593" max="14593" width="27.5703125" style="71" customWidth="1"/>
    <col min="14594" max="14594" width="43.28515625" style="71" customWidth="1"/>
    <col min="14595" max="14595" width="19.85546875" style="71" customWidth="1"/>
    <col min="14596" max="14847" width="9.140625" style="71"/>
    <col min="14848" max="14848" width="5" style="71" customWidth="1"/>
    <col min="14849" max="14849" width="27.5703125" style="71" customWidth="1"/>
    <col min="14850" max="14850" width="43.28515625" style="71" customWidth="1"/>
    <col min="14851" max="14851" width="19.85546875" style="71" customWidth="1"/>
    <col min="14852" max="15103" width="9.140625" style="71"/>
    <col min="15104" max="15104" width="5" style="71" customWidth="1"/>
    <col min="15105" max="15105" width="27.5703125" style="71" customWidth="1"/>
    <col min="15106" max="15106" width="43.28515625" style="71" customWidth="1"/>
    <col min="15107" max="15107" width="19.85546875" style="71" customWidth="1"/>
    <col min="15108" max="15359" width="9.140625" style="71"/>
    <col min="15360" max="15360" width="5" style="71" customWidth="1"/>
    <col min="15361" max="15361" width="27.5703125" style="71" customWidth="1"/>
    <col min="15362" max="15362" width="43.28515625" style="71" customWidth="1"/>
    <col min="15363" max="15363" width="19.85546875" style="71" customWidth="1"/>
    <col min="15364" max="15615" width="9.140625" style="71"/>
    <col min="15616" max="15616" width="5" style="71" customWidth="1"/>
    <col min="15617" max="15617" width="27.5703125" style="71" customWidth="1"/>
    <col min="15618" max="15618" width="43.28515625" style="71" customWidth="1"/>
    <col min="15619" max="15619" width="19.85546875" style="71" customWidth="1"/>
    <col min="15620" max="15871" width="9.140625" style="71"/>
    <col min="15872" max="15872" width="5" style="71" customWidth="1"/>
    <col min="15873" max="15873" width="27.5703125" style="71" customWidth="1"/>
    <col min="15874" max="15874" width="43.28515625" style="71" customWidth="1"/>
    <col min="15875" max="15875" width="19.85546875" style="71" customWidth="1"/>
    <col min="15876" max="16127" width="9.140625" style="71"/>
    <col min="16128" max="16128" width="5" style="71" customWidth="1"/>
    <col min="16129" max="16129" width="27.5703125" style="71" customWidth="1"/>
    <col min="16130" max="16130" width="43.28515625" style="71" customWidth="1"/>
    <col min="16131" max="16131" width="19.85546875" style="71" customWidth="1"/>
    <col min="16132" max="16384" width="9.140625" style="71"/>
  </cols>
  <sheetData>
    <row r="1" spans="1:7" s="36" customFormat="1" ht="22.5" customHeight="1" x14ac:dyDescent="0.25">
      <c r="A1" s="524" t="s">
        <v>854</v>
      </c>
      <c r="B1" s="524"/>
      <c r="C1" s="524"/>
      <c r="D1" s="524"/>
      <c r="E1" s="524"/>
      <c r="F1" s="524"/>
      <c r="G1" s="524"/>
    </row>
    <row r="2" spans="1:7" s="36" customFormat="1" ht="28.5" customHeight="1" x14ac:dyDescent="0.25">
      <c r="A2" s="525" t="s">
        <v>792</v>
      </c>
      <c r="B2" s="525"/>
      <c r="C2" s="525"/>
      <c r="D2" s="525"/>
      <c r="E2" s="525"/>
      <c r="F2" s="525"/>
      <c r="G2" s="525"/>
    </row>
    <row r="3" spans="1:7" s="36" customFormat="1" ht="30" x14ac:dyDescent="0.25">
      <c r="A3" s="37" t="s">
        <v>820</v>
      </c>
      <c r="B3" s="38" t="s">
        <v>68</v>
      </c>
      <c r="C3" s="38" t="s">
        <v>132</v>
      </c>
      <c r="D3" s="39" t="s">
        <v>133</v>
      </c>
      <c r="E3" s="38" t="s">
        <v>907</v>
      </c>
      <c r="F3" s="38" t="s">
        <v>1224</v>
      </c>
      <c r="G3" s="38" t="s">
        <v>1225</v>
      </c>
    </row>
    <row r="4" spans="1:7" s="44" customFormat="1" ht="23.25" customHeight="1" x14ac:dyDescent="0.25">
      <c r="A4" s="40">
        <v>1</v>
      </c>
      <c r="B4" s="516" t="s">
        <v>0</v>
      </c>
      <c r="C4" s="41" t="s">
        <v>136</v>
      </c>
      <c r="D4" s="42" t="s">
        <v>137</v>
      </c>
      <c r="E4" s="516" t="s">
        <v>908</v>
      </c>
      <c r="F4" s="41" t="s">
        <v>1226</v>
      </c>
      <c r="G4" s="43" t="s">
        <v>1227</v>
      </c>
    </row>
    <row r="5" spans="1:7" s="44" customFormat="1" ht="23.25" customHeight="1" x14ac:dyDescent="0.25">
      <c r="A5" s="40">
        <v>2</v>
      </c>
      <c r="B5" s="518"/>
      <c r="C5" s="45" t="s">
        <v>140</v>
      </c>
      <c r="D5" s="46" t="s">
        <v>141</v>
      </c>
      <c r="E5" s="518"/>
      <c r="F5" s="45" t="s">
        <v>1228</v>
      </c>
      <c r="G5" s="47" t="s">
        <v>1229</v>
      </c>
    </row>
    <row r="6" spans="1:7" s="44" customFormat="1" ht="23.25" customHeight="1" x14ac:dyDescent="0.25">
      <c r="A6" s="40">
        <v>3</v>
      </c>
      <c r="B6" s="48" t="s">
        <v>1</v>
      </c>
      <c r="C6" s="49" t="s">
        <v>142</v>
      </c>
      <c r="D6" s="46" t="s">
        <v>143</v>
      </c>
      <c r="E6" s="48" t="s">
        <v>909</v>
      </c>
      <c r="F6" s="49" t="s">
        <v>1230</v>
      </c>
      <c r="G6" s="47" t="s">
        <v>1231</v>
      </c>
    </row>
    <row r="7" spans="1:7" s="44" customFormat="1" ht="33.75" customHeight="1" x14ac:dyDescent="0.25">
      <c r="A7" s="40">
        <v>4</v>
      </c>
      <c r="B7" s="48" t="s">
        <v>2</v>
      </c>
      <c r="C7" s="45" t="s">
        <v>144</v>
      </c>
      <c r="D7" s="46" t="s">
        <v>145</v>
      </c>
      <c r="E7" s="48" t="s">
        <v>910</v>
      </c>
      <c r="F7" s="45" t="s">
        <v>1232</v>
      </c>
      <c r="G7" s="47" t="s">
        <v>1233</v>
      </c>
    </row>
    <row r="8" spans="1:7" s="44" customFormat="1" ht="23.25" customHeight="1" x14ac:dyDescent="0.25">
      <c r="A8" s="40">
        <v>5</v>
      </c>
      <c r="B8" s="48" t="s">
        <v>3</v>
      </c>
      <c r="C8" s="45" t="s">
        <v>146</v>
      </c>
      <c r="D8" s="46" t="s">
        <v>147</v>
      </c>
      <c r="E8" s="48" t="s">
        <v>979</v>
      </c>
      <c r="F8" s="45" t="s">
        <v>1234</v>
      </c>
      <c r="G8" s="47" t="s">
        <v>1235</v>
      </c>
    </row>
    <row r="9" spans="1:7" s="44" customFormat="1" ht="23.25" customHeight="1" x14ac:dyDescent="0.25">
      <c r="A9" s="40">
        <v>6</v>
      </c>
      <c r="B9" s="516" t="s">
        <v>4</v>
      </c>
      <c r="C9" s="45" t="s">
        <v>148</v>
      </c>
      <c r="D9" s="46" t="s">
        <v>149</v>
      </c>
      <c r="E9" s="516" t="s">
        <v>1059</v>
      </c>
      <c r="F9" s="45" t="s">
        <v>1236</v>
      </c>
      <c r="G9" s="47" t="s">
        <v>1237</v>
      </c>
    </row>
    <row r="10" spans="1:7" s="44" customFormat="1" ht="23.25" customHeight="1" x14ac:dyDescent="0.25">
      <c r="A10" s="40">
        <v>7</v>
      </c>
      <c r="B10" s="517"/>
      <c r="C10" s="49" t="s">
        <v>150</v>
      </c>
      <c r="D10" s="46" t="s">
        <v>151</v>
      </c>
      <c r="E10" s="517"/>
      <c r="F10" s="49" t="s">
        <v>1238</v>
      </c>
      <c r="G10" s="47" t="s">
        <v>1239</v>
      </c>
    </row>
    <row r="11" spans="1:7" s="44" customFormat="1" ht="23.25" customHeight="1" x14ac:dyDescent="0.25">
      <c r="A11" s="40">
        <v>8</v>
      </c>
      <c r="B11" s="518"/>
      <c r="C11" s="49" t="s">
        <v>573</v>
      </c>
      <c r="D11" s="46" t="s">
        <v>574</v>
      </c>
      <c r="E11" s="518"/>
      <c r="F11" s="49" t="s">
        <v>664</v>
      </c>
      <c r="G11" s="47" t="s">
        <v>665</v>
      </c>
    </row>
    <row r="12" spans="1:7" s="44" customFormat="1" ht="23.25" customHeight="1" x14ac:dyDescent="0.25">
      <c r="A12" s="40">
        <v>9</v>
      </c>
      <c r="B12" s="48" t="s">
        <v>5</v>
      </c>
      <c r="C12" s="49" t="s">
        <v>152</v>
      </c>
      <c r="D12" s="46" t="s">
        <v>5</v>
      </c>
      <c r="E12" s="48" t="s">
        <v>911</v>
      </c>
      <c r="F12" s="49" t="s">
        <v>1240</v>
      </c>
      <c r="G12" s="47" t="s">
        <v>911</v>
      </c>
    </row>
    <row r="13" spans="1:7" s="44" customFormat="1" ht="23.25" customHeight="1" x14ac:dyDescent="0.25">
      <c r="A13" s="40">
        <v>10</v>
      </c>
      <c r="B13" s="48" t="s">
        <v>6</v>
      </c>
      <c r="C13" s="49" t="s">
        <v>153</v>
      </c>
      <c r="D13" s="46" t="s">
        <v>154</v>
      </c>
      <c r="E13" s="48" t="s">
        <v>912</v>
      </c>
      <c r="F13" s="49" t="s">
        <v>1241</v>
      </c>
      <c r="G13" s="47" t="s">
        <v>1242</v>
      </c>
    </row>
    <row r="14" spans="1:7" s="44" customFormat="1" ht="32.25" customHeight="1" x14ac:dyDescent="0.25">
      <c r="A14" s="40">
        <v>11</v>
      </c>
      <c r="B14" s="516" t="s">
        <v>7</v>
      </c>
      <c r="C14" s="45" t="s">
        <v>155</v>
      </c>
      <c r="D14" s="46" t="s">
        <v>156</v>
      </c>
      <c r="E14" s="516" t="s">
        <v>913</v>
      </c>
      <c r="F14" s="49" t="s">
        <v>1243</v>
      </c>
      <c r="G14" s="47" t="s">
        <v>1244</v>
      </c>
    </row>
    <row r="15" spans="1:7" s="44" customFormat="1" ht="23.25" customHeight="1" x14ac:dyDescent="0.25">
      <c r="A15" s="40">
        <v>12</v>
      </c>
      <c r="B15" s="517"/>
      <c r="C15" s="49" t="s">
        <v>157</v>
      </c>
      <c r="D15" s="46" t="s">
        <v>158</v>
      </c>
      <c r="E15" s="517"/>
      <c r="F15" s="49" t="s">
        <v>1245</v>
      </c>
      <c r="G15" s="47" t="s">
        <v>1246</v>
      </c>
    </row>
    <row r="16" spans="1:7" s="44" customFormat="1" ht="23.25" customHeight="1" x14ac:dyDescent="0.25">
      <c r="A16" s="40">
        <v>13</v>
      </c>
      <c r="B16" s="517"/>
      <c r="C16" s="45" t="s">
        <v>159</v>
      </c>
      <c r="D16" s="46" t="s">
        <v>160</v>
      </c>
      <c r="E16" s="517"/>
      <c r="F16" s="45" t="s">
        <v>1247</v>
      </c>
      <c r="G16" s="47" t="s">
        <v>1248</v>
      </c>
    </row>
    <row r="17" spans="1:7" s="44" customFormat="1" ht="23.25" customHeight="1" x14ac:dyDescent="0.25">
      <c r="A17" s="40">
        <v>14</v>
      </c>
      <c r="B17" s="517"/>
      <c r="C17" s="45" t="s">
        <v>811</v>
      </c>
      <c r="D17" s="46" t="s">
        <v>812</v>
      </c>
      <c r="E17" s="517"/>
      <c r="F17" s="45" t="s">
        <v>813</v>
      </c>
      <c r="G17" s="47" t="s">
        <v>814</v>
      </c>
    </row>
    <row r="18" spans="1:7" s="44" customFormat="1" ht="23.25" customHeight="1" x14ac:dyDescent="0.25">
      <c r="A18" s="40">
        <v>15</v>
      </c>
      <c r="B18" s="517"/>
      <c r="C18" s="49" t="s">
        <v>161</v>
      </c>
      <c r="D18" s="46" t="s">
        <v>162</v>
      </c>
      <c r="E18" s="517"/>
      <c r="F18" s="49" t="s">
        <v>1249</v>
      </c>
      <c r="G18" s="47" t="s">
        <v>1250</v>
      </c>
    </row>
    <row r="19" spans="1:7" s="44" customFormat="1" ht="23.25" customHeight="1" x14ac:dyDescent="0.25">
      <c r="A19" s="40">
        <v>16</v>
      </c>
      <c r="B19" s="518"/>
      <c r="C19" s="49" t="s">
        <v>163</v>
      </c>
      <c r="D19" s="46" t="s">
        <v>164</v>
      </c>
      <c r="E19" s="518"/>
      <c r="F19" s="49" t="s">
        <v>1251</v>
      </c>
      <c r="G19" s="47" t="s">
        <v>1252</v>
      </c>
    </row>
    <row r="20" spans="1:7" s="44" customFormat="1" ht="23.25" customHeight="1" x14ac:dyDescent="0.25">
      <c r="A20" s="40">
        <v>17</v>
      </c>
      <c r="B20" s="48" t="s">
        <v>8</v>
      </c>
      <c r="C20" s="49" t="s">
        <v>165</v>
      </c>
      <c r="D20" s="46" t="s">
        <v>166</v>
      </c>
      <c r="E20" s="48" t="s">
        <v>914</v>
      </c>
      <c r="F20" s="49" t="s">
        <v>1253</v>
      </c>
      <c r="G20" s="47" t="s">
        <v>1254</v>
      </c>
    </row>
    <row r="21" spans="1:7" s="44" customFormat="1" ht="23.25" customHeight="1" x14ac:dyDescent="0.25">
      <c r="A21" s="40">
        <v>18</v>
      </c>
      <c r="B21" s="516" t="s">
        <v>9</v>
      </c>
      <c r="C21" s="49" t="s">
        <v>575</v>
      </c>
      <c r="D21" s="46" t="s">
        <v>576</v>
      </c>
      <c r="E21" s="516" t="s">
        <v>915</v>
      </c>
      <c r="F21" s="49" t="s">
        <v>666</v>
      </c>
      <c r="G21" s="47" t="s">
        <v>667</v>
      </c>
    </row>
    <row r="22" spans="1:7" s="44" customFormat="1" ht="23.25" customHeight="1" x14ac:dyDescent="0.25">
      <c r="A22" s="40">
        <v>19</v>
      </c>
      <c r="B22" s="518"/>
      <c r="C22" s="45" t="s">
        <v>167</v>
      </c>
      <c r="D22" s="46" t="s">
        <v>168</v>
      </c>
      <c r="E22" s="518"/>
      <c r="F22" s="45" t="s">
        <v>1255</v>
      </c>
      <c r="G22" s="47" t="s">
        <v>1256</v>
      </c>
    </row>
    <row r="23" spans="1:7" s="44" customFormat="1" ht="23.25" customHeight="1" x14ac:dyDescent="0.25">
      <c r="A23" s="40">
        <v>20</v>
      </c>
      <c r="B23" s="516" t="s">
        <v>11</v>
      </c>
      <c r="C23" s="45" t="s">
        <v>169</v>
      </c>
      <c r="D23" s="46" t="s">
        <v>170</v>
      </c>
      <c r="E23" s="516" t="s">
        <v>992</v>
      </c>
      <c r="F23" s="45" t="s">
        <v>1257</v>
      </c>
      <c r="G23" s="47" t="s">
        <v>1258</v>
      </c>
    </row>
    <row r="24" spans="1:7" s="44" customFormat="1" ht="23.25" customHeight="1" x14ac:dyDescent="0.25">
      <c r="A24" s="40">
        <v>21</v>
      </c>
      <c r="B24" s="517"/>
      <c r="C24" s="45" t="s">
        <v>171</v>
      </c>
      <c r="D24" s="46" t="s">
        <v>172</v>
      </c>
      <c r="E24" s="517"/>
      <c r="F24" s="45" t="s">
        <v>1259</v>
      </c>
      <c r="G24" s="47" t="s">
        <v>1260</v>
      </c>
    </row>
    <row r="25" spans="1:7" s="44" customFormat="1" ht="23.25" customHeight="1" x14ac:dyDescent="0.25">
      <c r="A25" s="40">
        <v>22</v>
      </c>
      <c r="B25" s="518"/>
      <c r="C25" s="45" t="s">
        <v>173</v>
      </c>
      <c r="D25" s="46" t="s">
        <v>174</v>
      </c>
      <c r="E25" s="518"/>
      <c r="F25" s="45" t="s">
        <v>1261</v>
      </c>
      <c r="G25" s="47" t="s">
        <v>1262</v>
      </c>
    </row>
    <row r="26" spans="1:7" s="44" customFormat="1" ht="23.25" customHeight="1" x14ac:dyDescent="0.25">
      <c r="A26" s="40">
        <v>23</v>
      </c>
      <c r="B26" s="516" t="s">
        <v>12</v>
      </c>
      <c r="C26" s="45" t="s">
        <v>815</v>
      </c>
      <c r="D26" s="46" t="s">
        <v>816</v>
      </c>
      <c r="E26" s="516" t="s">
        <v>917</v>
      </c>
      <c r="F26" s="45" t="s">
        <v>818</v>
      </c>
      <c r="G26" s="47" t="s">
        <v>817</v>
      </c>
    </row>
    <row r="27" spans="1:7" s="44" customFormat="1" ht="34.5" customHeight="1" x14ac:dyDescent="0.25">
      <c r="A27" s="40">
        <v>24</v>
      </c>
      <c r="B27" s="517"/>
      <c r="C27" s="45" t="s">
        <v>175</v>
      </c>
      <c r="D27" s="46" t="s">
        <v>176</v>
      </c>
      <c r="E27" s="517"/>
      <c r="F27" s="45" t="s">
        <v>1263</v>
      </c>
      <c r="G27" s="47" t="s">
        <v>1264</v>
      </c>
    </row>
    <row r="28" spans="1:7" s="44" customFormat="1" ht="23.25" customHeight="1" x14ac:dyDescent="0.25">
      <c r="A28" s="40">
        <v>25</v>
      </c>
      <c r="B28" s="517"/>
      <c r="C28" s="45" t="s">
        <v>177</v>
      </c>
      <c r="D28" s="46" t="s">
        <v>178</v>
      </c>
      <c r="E28" s="517"/>
      <c r="F28" s="45" t="s">
        <v>1265</v>
      </c>
      <c r="G28" s="47" t="s">
        <v>1266</v>
      </c>
    </row>
    <row r="29" spans="1:7" s="44" customFormat="1" ht="30" customHeight="1" x14ac:dyDescent="0.25">
      <c r="A29" s="40">
        <v>26</v>
      </c>
      <c r="B29" s="517"/>
      <c r="C29" s="45" t="s">
        <v>179</v>
      </c>
      <c r="D29" s="46" t="s">
        <v>180</v>
      </c>
      <c r="E29" s="517"/>
      <c r="F29" s="45" t="s">
        <v>1267</v>
      </c>
      <c r="G29" s="47" t="s">
        <v>1268</v>
      </c>
    </row>
    <row r="30" spans="1:7" s="44" customFormat="1" ht="23.25" customHeight="1" x14ac:dyDescent="0.25">
      <c r="A30" s="40">
        <v>27</v>
      </c>
      <c r="B30" s="517"/>
      <c r="C30" s="45" t="s">
        <v>181</v>
      </c>
      <c r="D30" s="46" t="s">
        <v>182</v>
      </c>
      <c r="E30" s="517"/>
      <c r="F30" s="45" t="s">
        <v>1269</v>
      </c>
      <c r="G30" s="47" t="s">
        <v>1270</v>
      </c>
    </row>
    <row r="31" spans="1:7" s="44" customFormat="1" ht="23.25" customHeight="1" x14ac:dyDescent="0.25">
      <c r="A31" s="40">
        <v>28</v>
      </c>
      <c r="B31" s="518"/>
      <c r="C31" s="45" t="s">
        <v>183</v>
      </c>
      <c r="D31" s="46" t="s">
        <v>184</v>
      </c>
      <c r="E31" s="518"/>
      <c r="F31" s="45" t="s">
        <v>1271</v>
      </c>
      <c r="G31" s="47" t="s">
        <v>1272</v>
      </c>
    </row>
    <row r="32" spans="1:7" s="44" customFormat="1" ht="34.5" customHeight="1" x14ac:dyDescent="0.25">
      <c r="A32" s="40">
        <v>29</v>
      </c>
      <c r="B32" s="516" t="s">
        <v>70</v>
      </c>
      <c r="C32" s="45" t="s">
        <v>577</v>
      </c>
      <c r="D32" s="46" t="s">
        <v>578</v>
      </c>
      <c r="E32" s="516" t="s">
        <v>918</v>
      </c>
      <c r="F32" s="45" t="s">
        <v>669</v>
      </c>
      <c r="G32" s="47" t="s">
        <v>668</v>
      </c>
    </row>
    <row r="33" spans="1:8" s="44" customFormat="1" ht="23.25" customHeight="1" x14ac:dyDescent="0.25">
      <c r="A33" s="40">
        <v>30</v>
      </c>
      <c r="B33" s="517"/>
      <c r="C33" s="45" t="s">
        <v>185</v>
      </c>
      <c r="D33" s="46" t="s">
        <v>186</v>
      </c>
      <c r="E33" s="517"/>
      <c r="F33" s="45" t="s">
        <v>1273</v>
      </c>
      <c r="G33" s="47" t="s">
        <v>1274</v>
      </c>
    </row>
    <row r="34" spans="1:8" s="44" customFormat="1" ht="23.25" customHeight="1" x14ac:dyDescent="0.25">
      <c r="A34" s="40">
        <v>31</v>
      </c>
      <c r="B34" s="518"/>
      <c r="C34" s="49" t="s">
        <v>187</v>
      </c>
      <c r="D34" s="46" t="s">
        <v>188</v>
      </c>
      <c r="E34" s="518"/>
      <c r="F34" s="49" t="s">
        <v>1275</v>
      </c>
      <c r="G34" s="47" t="s">
        <v>1276</v>
      </c>
    </row>
    <row r="35" spans="1:8" s="44" customFormat="1" ht="23.25" customHeight="1" x14ac:dyDescent="0.25">
      <c r="A35" s="40">
        <v>32</v>
      </c>
      <c r="B35" s="516" t="s">
        <v>13</v>
      </c>
      <c r="C35" s="49" t="s">
        <v>189</v>
      </c>
      <c r="D35" s="46" t="s">
        <v>190</v>
      </c>
      <c r="E35" s="516" t="s">
        <v>1003</v>
      </c>
      <c r="F35" s="49" t="s">
        <v>1277</v>
      </c>
      <c r="G35" s="47" t="s">
        <v>1006</v>
      </c>
    </row>
    <row r="36" spans="1:8" s="44" customFormat="1" ht="23.25" customHeight="1" x14ac:dyDescent="0.25">
      <c r="A36" s="40">
        <v>33</v>
      </c>
      <c r="B36" s="517"/>
      <c r="C36" s="45" t="s">
        <v>191</v>
      </c>
      <c r="D36" s="46" t="s">
        <v>192</v>
      </c>
      <c r="E36" s="517"/>
      <c r="F36" s="45" t="s">
        <v>1278</v>
      </c>
      <c r="G36" s="47" t="s">
        <v>1279</v>
      </c>
      <c r="H36" s="36"/>
    </row>
    <row r="37" spans="1:8" s="44" customFormat="1" ht="23.25" customHeight="1" x14ac:dyDescent="0.25">
      <c r="A37" s="40">
        <v>34</v>
      </c>
      <c r="B37" s="518"/>
      <c r="C37" s="49" t="s">
        <v>193</v>
      </c>
      <c r="D37" s="46" t="s">
        <v>194</v>
      </c>
      <c r="E37" s="518"/>
      <c r="F37" s="49" t="s">
        <v>1280</v>
      </c>
      <c r="G37" s="47" t="s">
        <v>1281</v>
      </c>
    </row>
    <row r="38" spans="1:8" s="44" customFormat="1" ht="23.25" customHeight="1" x14ac:dyDescent="0.25">
      <c r="A38" s="40">
        <v>35</v>
      </c>
      <c r="B38" s="516" t="s">
        <v>14</v>
      </c>
      <c r="C38" s="49" t="s">
        <v>195</v>
      </c>
      <c r="D38" s="46" t="s">
        <v>196</v>
      </c>
      <c r="E38" s="516" t="s">
        <v>682</v>
      </c>
      <c r="F38" s="49" t="s">
        <v>1282</v>
      </c>
      <c r="G38" s="47" t="s">
        <v>1283</v>
      </c>
    </row>
    <row r="39" spans="1:8" s="44" customFormat="1" ht="23.25" customHeight="1" x14ac:dyDescent="0.25">
      <c r="A39" s="40">
        <v>36</v>
      </c>
      <c r="B39" s="517"/>
      <c r="C39" s="49" t="s">
        <v>579</v>
      </c>
      <c r="D39" s="46" t="s">
        <v>580</v>
      </c>
      <c r="E39" s="517"/>
      <c r="F39" s="44" t="s">
        <v>683</v>
      </c>
      <c r="G39" s="47" t="s">
        <v>688</v>
      </c>
    </row>
    <row r="40" spans="1:8" s="44" customFormat="1" ht="23.25" customHeight="1" x14ac:dyDescent="0.25">
      <c r="A40" s="40">
        <v>37</v>
      </c>
      <c r="B40" s="517"/>
      <c r="C40" s="45" t="s">
        <v>197</v>
      </c>
      <c r="D40" s="46" t="s">
        <v>198</v>
      </c>
      <c r="E40" s="517"/>
      <c r="F40" s="45" t="s">
        <v>1284</v>
      </c>
      <c r="G40" s="47" t="s">
        <v>687</v>
      </c>
    </row>
    <row r="41" spans="1:8" s="44" customFormat="1" ht="33.75" customHeight="1" x14ac:dyDescent="0.25">
      <c r="A41" s="40">
        <v>38</v>
      </c>
      <c r="B41" s="517"/>
      <c r="C41" s="45" t="s">
        <v>199</v>
      </c>
      <c r="D41" s="46" t="s">
        <v>581</v>
      </c>
      <c r="E41" s="517"/>
      <c r="F41" s="45" t="s">
        <v>1285</v>
      </c>
      <c r="G41" s="50" t="s">
        <v>686</v>
      </c>
    </row>
    <row r="42" spans="1:8" s="44" customFormat="1" ht="33.75" customHeight="1" x14ac:dyDescent="0.25">
      <c r="A42" s="40">
        <v>39</v>
      </c>
      <c r="B42" s="517"/>
      <c r="C42" s="45" t="s">
        <v>201</v>
      </c>
      <c r="D42" s="46" t="s">
        <v>200</v>
      </c>
      <c r="E42" s="517"/>
      <c r="F42" s="45" t="s">
        <v>1286</v>
      </c>
      <c r="G42" s="47" t="s">
        <v>1287</v>
      </c>
    </row>
    <row r="43" spans="1:8" s="44" customFormat="1" ht="31.5" customHeight="1" x14ac:dyDescent="0.25">
      <c r="A43" s="40">
        <v>40</v>
      </c>
      <c r="B43" s="517"/>
      <c r="C43" s="51" t="s">
        <v>582</v>
      </c>
      <c r="D43" s="52" t="s">
        <v>583</v>
      </c>
      <c r="E43" s="517"/>
      <c r="F43" s="45" t="s">
        <v>684</v>
      </c>
      <c r="G43" s="47" t="s">
        <v>685</v>
      </c>
    </row>
    <row r="44" spans="1:8" s="44" customFormat="1" ht="32.25" customHeight="1" x14ac:dyDescent="0.25">
      <c r="A44" s="40">
        <v>41</v>
      </c>
      <c r="B44" s="518"/>
      <c r="C44" s="45" t="s">
        <v>202</v>
      </c>
      <c r="D44" s="46" t="s">
        <v>203</v>
      </c>
      <c r="E44" s="518"/>
      <c r="F44" s="45" t="s">
        <v>1288</v>
      </c>
      <c r="G44" s="47" t="s">
        <v>1289</v>
      </c>
    </row>
    <row r="45" spans="1:8" s="44" customFormat="1" ht="23.25" customHeight="1" x14ac:dyDescent="0.25">
      <c r="A45" s="40">
        <v>42</v>
      </c>
      <c r="B45" s="48" t="s">
        <v>15</v>
      </c>
      <c r="C45" s="45" t="s">
        <v>204</v>
      </c>
      <c r="D45" s="46" t="s">
        <v>584</v>
      </c>
      <c r="E45" s="48" t="s">
        <v>919</v>
      </c>
      <c r="F45" s="45" t="s">
        <v>1290</v>
      </c>
      <c r="G45" s="47" t="s">
        <v>689</v>
      </c>
    </row>
    <row r="46" spans="1:8" s="44" customFormat="1" ht="23.25" customHeight="1" x14ac:dyDescent="0.25">
      <c r="A46" s="40">
        <v>43</v>
      </c>
      <c r="B46" s="48" t="s">
        <v>16</v>
      </c>
      <c r="C46" s="49" t="s">
        <v>585</v>
      </c>
      <c r="D46" s="46" t="s">
        <v>586</v>
      </c>
      <c r="E46" s="48" t="s">
        <v>920</v>
      </c>
      <c r="F46" s="49" t="s">
        <v>690</v>
      </c>
      <c r="G46" s="53" t="s">
        <v>691</v>
      </c>
    </row>
    <row r="47" spans="1:8" s="44" customFormat="1" ht="33" customHeight="1" x14ac:dyDescent="0.25">
      <c r="A47" s="40">
        <v>44</v>
      </c>
      <c r="B47" s="54" t="s">
        <v>17</v>
      </c>
      <c r="C47" s="51" t="s">
        <v>205</v>
      </c>
      <c r="D47" s="55" t="s">
        <v>206</v>
      </c>
      <c r="E47" s="54" t="s">
        <v>921</v>
      </c>
      <c r="F47" s="50" t="s">
        <v>1291</v>
      </c>
      <c r="G47" s="56" t="s">
        <v>1292</v>
      </c>
    </row>
    <row r="48" spans="1:8" s="44" customFormat="1" ht="23.25" customHeight="1" x14ac:dyDescent="0.25">
      <c r="A48" s="40">
        <v>45</v>
      </c>
      <c r="B48" s="57" t="s">
        <v>18</v>
      </c>
      <c r="C48" s="51" t="s">
        <v>587</v>
      </c>
      <c r="D48" s="55" t="s">
        <v>588</v>
      </c>
      <c r="E48" s="57" t="s">
        <v>670</v>
      </c>
      <c r="F48" s="51" t="s">
        <v>671</v>
      </c>
      <c r="G48" s="56" t="s">
        <v>672</v>
      </c>
    </row>
    <row r="49" spans="1:7" s="44" customFormat="1" ht="23.25" customHeight="1" x14ac:dyDescent="0.25">
      <c r="A49" s="40">
        <v>46</v>
      </c>
      <c r="B49" s="516" t="s">
        <v>19</v>
      </c>
      <c r="C49" s="45" t="s">
        <v>207</v>
      </c>
      <c r="D49" s="46" t="s">
        <v>208</v>
      </c>
      <c r="E49" s="516" t="s">
        <v>830</v>
      </c>
      <c r="F49" s="45" t="s">
        <v>1293</v>
      </c>
      <c r="G49" s="47" t="s">
        <v>1294</v>
      </c>
    </row>
    <row r="50" spans="1:7" s="44" customFormat="1" ht="23.25" customHeight="1" x14ac:dyDescent="0.25">
      <c r="A50" s="40">
        <v>47</v>
      </c>
      <c r="B50" s="517"/>
      <c r="C50" s="45" t="s">
        <v>589</v>
      </c>
      <c r="D50" s="46" t="s">
        <v>590</v>
      </c>
      <c r="E50" s="517"/>
      <c r="F50" s="44" t="s">
        <v>673</v>
      </c>
      <c r="G50" s="47" t="s">
        <v>674</v>
      </c>
    </row>
    <row r="51" spans="1:7" s="44" customFormat="1" ht="23.25" customHeight="1" x14ac:dyDescent="0.25">
      <c r="A51" s="40">
        <v>48</v>
      </c>
      <c r="B51" s="517"/>
      <c r="C51" s="45" t="s">
        <v>209</v>
      </c>
      <c r="D51" s="46" t="s">
        <v>210</v>
      </c>
      <c r="E51" s="517"/>
      <c r="F51" s="45" t="s">
        <v>1295</v>
      </c>
      <c r="G51" s="47" t="s">
        <v>1296</v>
      </c>
    </row>
    <row r="52" spans="1:7" s="44" customFormat="1" ht="23.25" customHeight="1" x14ac:dyDescent="0.25">
      <c r="A52" s="40">
        <v>49</v>
      </c>
      <c r="B52" s="518"/>
      <c r="C52" s="51" t="s">
        <v>211</v>
      </c>
      <c r="D52" s="55" t="s">
        <v>212</v>
      </c>
      <c r="E52" s="518"/>
      <c r="F52" s="51" t="s">
        <v>1297</v>
      </c>
      <c r="G52" s="58" t="s">
        <v>1298</v>
      </c>
    </row>
    <row r="53" spans="1:7" s="44" customFormat="1" ht="31.5" customHeight="1" x14ac:dyDescent="0.25">
      <c r="A53" s="40">
        <v>50</v>
      </c>
      <c r="B53" s="520" t="s">
        <v>20</v>
      </c>
      <c r="C53" s="51" t="s">
        <v>213</v>
      </c>
      <c r="D53" s="55" t="s">
        <v>214</v>
      </c>
      <c r="E53" s="520" t="s">
        <v>922</v>
      </c>
      <c r="F53" s="50" t="s">
        <v>1299</v>
      </c>
      <c r="G53" s="56" t="s">
        <v>1300</v>
      </c>
    </row>
    <row r="54" spans="1:7" s="44" customFormat="1" ht="23.25" customHeight="1" x14ac:dyDescent="0.25">
      <c r="A54" s="40">
        <v>51</v>
      </c>
      <c r="B54" s="521"/>
      <c r="C54" s="51" t="s">
        <v>215</v>
      </c>
      <c r="D54" s="55" t="s">
        <v>216</v>
      </c>
      <c r="E54" s="521"/>
      <c r="F54" s="51" t="s">
        <v>1301</v>
      </c>
      <c r="G54" s="56" t="s">
        <v>1302</v>
      </c>
    </row>
    <row r="55" spans="1:7" s="44" customFormat="1" ht="23.25" customHeight="1" x14ac:dyDescent="0.25">
      <c r="A55" s="40">
        <v>52</v>
      </c>
      <c r="B55" s="522"/>
      <c r="C55" s="45" t="s">
        <v>217</v>
      </c>
      <c r="D55" s="46" t="s">
        <v>591</v>
      </c>
      <c r="E55" s="522"/>
      <c r="F55" s="45" t="s">
        <v>1303</v>
      </c>
      <c r="G55" s="47" t="s">
        <v>1304</v>
      </c>
    </row>
    <row r="56" spans="1:7" s="44" customFormat="1" ht="18.75" customHeight="1" x14ac:dyDescent="0.25">
      <c r="A56" s="40">
        <v>53</v>
      </c>
      <c r="B56" s="516" t="s">
        <v>21</v>
      </c>
      <c r="C56" s="49" t="s">
        <v>592</v>
      </c>
      <c r="D56" s="46" t="s">
        <v>593</v>
      </c>
      <c r="E56" s="516" t="s">
        <v>701</v>
      </c>
      <c r="F56" s="49" t="s">
        <v>694</v>
      </c>
      <c r="G56" s="47" t="s">
        <v>692</v>
      </c>
    </row>
    <row r="57" spans="1:7" s="44" customFormat="1" ht="32.25" customHeight="1" x14ac:dyDescent="0.25">
      <c r="A57" s="40">
        <v>54</v>
      </c>
      <c r="B57" s="517"/>
      <c r="C57" s="49" t="s">
        <v>594</v>
      </c>
      <c r="D57" s="46" t="s">
        <v>219</v>
      </c>
      <c r="E57" s="517"/>
      <c r="F57" s="45" t="s">
        <v>693</v>
      </c>
      <c r="G57" s="47" t="s">
        <v>1305</v>
      </c>
    </row>
    <row r="58" spans="1:7" s="44" customFormat="1" ht="23.25" customHeight="1" x14ac:dyDescent="0.25">
      <c r="A58" s="40">
        <v>55</v>
      </c>
      <c r="B58" s="517"/>
      <c r="C58" s="49" t="s">
        <v>595</v>
      </c>
      <c r="D58" s="46" t="s">
        <v>596</v>
      </c>
      <c r="E58" s="517"/>
      <c r="F58" s="49" t="s">
        <v>695</v>
      </c>
      <c r="G58" s="51" t="s">
        <v>696</v>
      </c>
    </row>
    <row r="59" spans="1:7" s="44" customFormat="1" ht="23.25" customHeight="1" x14ac:dyDescent="0.25">
      <c r="A59" s="40">
        <v>56</v>
      </c>
      <c r="B59" s="517"/>
      <c r="C59" s="49" t="s">
        <v>598</v>
      </c>
      <c r="D59" s="46" t="s">
        <v>218</v>
      </c>
      <c r="E59" s="517"/>
      <c r="F59" s="49" t="s">
        <v>697</v>
      </c>
      <c r="G59" s="47" t="s">
        <v>700</v>
      </c>
    </row>
    <row r="60" spans="1:7" s="44" customFormat="1" ht="32.25" customHeight="1" x14ac:dyDescent="0.25">
      <c r="A60" s="40">
        <v>57</v>
      </c>
      <c r="B60" s="518"/>
      <c r="C60" s="49" t="s">
        <v>597</v>
      </c>
      <c r="D60" s="46" t="s">
        <v>220</v>
      </c>
      <c r="E60" s="518"/>
      <c r="F60" s="45" t="s">
        <v>698</v>
      </c>
      <c r="G60" s="47" t="s">
        <v>699</v>
      </c>
    </row>
    <row r="61" spans="1:7" s="44" customFormat="1" ht="23.25" customHeight="1" x14ac:dyDescent="0.25">
      <c r="A61" s="40">
        <v>58</v>
      </c>
      <c r="B61" s="59" t="s">
        <v>22</v>
      </c>
      <c r="C61" s="49" t="s">
        <v>599</v>
      </c>
      <c r="D61" s="46" t="s">
        <v>600</v>
      </c>
      <c r="E61" s="59" t="s">
        <v>702</v>
      </c>
      <c r="F61" s="49" t="s">
        <v>703</v>
      </c>
      <c r="G61" s="47" t="s">
        <v>704</v>
      </c>
    </row>
    <row r="62" spans="1:7" s="44" customFormat="1" ht="23.25" customHeight="1" x14ac:dyDescent="0.25">
      <c r="A62" s="40">
        <v>59</v>
      </c>
      <c r="B62" s="520" t="s">
        <v>23</v>
      </c>
      <c r="C62" s="51" t="s">
        <v>221</v>
      </c>
      <c r="D62" s="55" t="s">
        <v>222</v>
      </c>
      <c r="E62" s="520" t="s">
        <v>923</v>
      </c>
      <c r="F62" s="51" t="s">
        <v>1306</v>
      </c>
      <c r="G62" s="56" t="s">
        <v>1307</v>
      </c>
    </row>
    <row r="63" spans="1:7" s="44" customFormat="1" ht="23.25" customHeight="1" x14ac:dyDescent="0.25">
      <c r="A63" s="40">
        <v>60</v>
      </c>
      <c r="B63" s="521"/>
      <c r="C63" s="51" t="s">
        <v>223</v>
      </c>
      <c r="D63" s="55" t="s">
        <v>224</v>
      </c>
      <c r="E63" s="521"/>
      <c r="F63" s="51" t="s">
        <v>1308</v>
      </c>
      <c r="G63" s="56" t="s">
        <v>1309</v>
      </c>
    </row>
    <row r="64" spans="1:7" s="44" customFormat="1" ht="23.25" customHeight="1" x14ac:dyDescent="0.25">
      <c r="A64" s="40">
        <v>61</v>
      </c>
      <c r="B64" s="521"/>
      <c r="C64" s="49" t="s">
        <v>225</v>
      </c>
      <c r="D64" s="46" t="s">
        <v>603</v>
      </c>
      <c r="E64" s="521"/>
      <c r="F64" s="49" t="s">
        <v>1310</v>
      </c>
      <c r="G64" s="47" t="s">
        <v>1311</v>
      </c>
    </row>
    <row r="65" spans="1:7" s="44" customFormat="1" ht="23.25" customHeight="1" x14ac:dyDescent="0.25">
      <c r="A65" s="40">
        <v>62</v>
      </c>
      <c r="B65" s="521"/>
      <c r="C65" s="49" t="s">
        <v>601</v>
      </c>
      <c r="D65" s="46" t="s">
        <v>603</v>
      </c>
      <c r="E65" s="521"/>
      <c r="F65" s="49" t="s">
        <v>1312</v>
      </c>
      <c r="G65" s="47" t="s">
        <v>1311</v>
      </c>
    </row>
    <row r="66" spans="1:7" s="44" customFormat="1" ht="23.25" customHeight="1" x14ac:dyDescent="0.25">
      <c r="A66" s="40">
        <v>63</v>
      </c>
      <c r="B66" s="521"/>
      <c r="C66" s="49" t="s">
        <v>602</v>
      </c>
      <c r="D66" s="46" t="s">
        <v>604</v>
      </c>
      <c r="E66" s="521"/>
      <c r="F66" s="49" t="s">
        <v>675</v>
      </c>
      <c r="G66" s="47" t="s">
        <v>676</v>
      </c>
    </row>
    <row r="67" spans="1:7" s="44" customFormat="1" ht="30" customHeight="1" x14ac:dyDescent="0.25">
      <c r="A67" s="40">
        <v>64</v>
      </c>
      <c r="B67" s="521"/>
      <c r="C67" s="45" t="s">
        <v>226</v>
      </c>
      <c r="D67" s="46" t="s">
        <v>227</v>
      </c>
      <c r="E67" s="521"/>
      <c r="F67" s="45" t="s">
        <v>1313</v>
      </c>
      <c r="G67" s="47" t="s">
        <v>1314</v>
      </c>
    </row>
    <row r="68" spans="1:7" s="44" customFormat="1" ht="23.25" customHeight="1" x14ac:dyDescent="0.25">
      <c r="A68" s="40">
        <v>65</v>
      </c>
      <c r="B68" s="522"/>
      <c r="C68" s="49" t="s">
        <v>228</v>
      </c>
      <c r="D68" s="46" t="s">
        <v>229</v>
      </c>
      <c r="E68" s="522"/>
      <c r="F68" s="49" t="s">
        <v>1315</v>
      </c>
      <c r="G68" s="47" t="s">
        <v>1038</v>
      </c>
    </row>
    <row r="69" spans="1:7" s="44" customFormat="1" ht="39.75" customHeight="1" x14ac:dyDescent="0.25">
      <c r="A69" s="40">
        <v>66</v>
      </c>
      <c r="B69" s="520" t="s">
        <v>24</v>
      </c>
      <c r="C69" s="45" t="s">
        <v>605</v>
      </c>
      <c r="D69" s="46" t="s">
        <v>606</v>
      </c>
      <c r="E69" s="520" t="s">
        <v>677</v>
      </c>
      <c r="F69" s="60" t="s">
        <v>678</v>
      </c>
      <c r="G69" s="61" t="s">
        <v>679</v>
      </c>
    </row>
    <row r="70" spans="1:7" s="44" customFormat="1" ht="23.25" customHeight="1" x14ac:dyDescent="0.25">
      <c r="A70" s="40">
        <v>67</v>
      </c>
      <c r="B70" s="522"/>
      <c r="C70" s="49" t="s">
        <v>138</v>
      </c>
      <c r="D70" s="46" t="s">
        <v>139</v>
      </c>
      <c r="E70" s="522"/>
      <c r="F70" s="44" t="s">
        <v>680</v>
      </c>
      <c r="G70" s="43" t="s">
        <v>681</v>
      </c>
    </row>
    <row r="71" spans="1:7" s="44" customFormat="1" ht="23.25" customHeight="1" x14ac:dyDescent="0.25">
      <c r="A71" s="40">
        <v>68</v>
      </c>
      <c r="B71" s="48" t="s">
        <v>25</v>
      </c>
      <c r="C71" s="45" t="s">
        <v>230</v>
      </c>
      <c r="D71" s="46" t="s">
        <v>607</v>
      </c>
      <c r="E71" s="48" t="s">
        <v>924</v>
      </c>
      <c r="F71" s="45" t="s">
        <v>1316</v>
      </c>
      <c r="G71" s="47" t="s">
        <v>1317</v>
      </c>
    </row>
    <row r="72" spans="1:7" s="44" customFormat="1" ht="23.25" customHeight="1" x14ac:dyDescent="0.25">
      <c r="A72" s="40">
        <v>69</v>
      </c>
      <c r="B72" s="516" t="s">
        <v>26</v>
      </c>
      <c r="C72" s="49" t="s">
        <v>231</v>
      </c>
      <c r="D72" s="46" t="s">
        <v>232</v>
      </c>
      <c r="E72" s="516" t="s">
        <v>1044</v>
      </c>
      <c r="F72" s="49" t="s">
        <v>1318</v>
      </c>
      <c r="G72" s="47" t="s">
        <v>1319</v>
      </c>
    </row>
    <row r="73" spans="1:7" s="44" customFormat="1" ht="23.25" customHeight="1" x14ac:dyDescent="0.25">
      <c r="A73" s="40">
        <v>70</v>
      </c>
      <c r="B73" s="518"/>
      <c r="C73" s="49" t="s">
        <v>233</v>
      </c>
      <c r="D73" s="46" t="s">
        <v>234</v>
      </c>
      <c r="E73" s="518"/>
      <c r="F73" s="49" t="s">
        <v>1320</v>
      </c>
      <c r="G73" s="47" t="s">
        <v>1321</v>
      </c>
    </row>
    <row r="74" spans="1:7" s="44" customFormat="1" ht="30.75" customHeight="1" x14ac:dyDescent="0.25">
      <c r="A74" s="40">
        <v>71</v>
      </c>
      <c r="B74" s="48" t="s">
        <v>27</v>
      </c>
      <c r="C74" s="49" t="s">
        <v>235</v>
      </c>
      <c r="D74" s="46" t="s">
        <v>236</v>
      </c>
      <c r="E74" s="48" t="s">
        <v>1061</v>
      </c>
      <c r="F74" s="45" t="s">
        <v>857</v>
      </c>
      <c r="G74" s="47" t="s">
        <v>1322</v>
      </c>
    </row>
    <row r="75" spans="1:7" s="44" customFormat="1" ht="19.5" customHeight="1" x14ac:dyDescent="0.25">
      <c r="A75" s="40">
        <v>72</v>
      </c>
      <c r="B75" s="516" t="s">
        <v>28</v>
      </c>
      <c r="C75" s="49" t="s">
        <v>237</v>
      </c>
      <c r="D75" s="46" t="s">
        <v>238</v>
      </c>
      <c r="E75" s="516" t="s">
        <v>925</v>
      </c>
      <c r="F75" s="49" t="s">
        <v>1323</v>
      </c>
      <c r="G75" s="47" t="s">
        <v>1324</v>
      </c>
    </row>
    <row r="76" spans="1:7" s="44" customFormat="1" ht="23.25" customHeight="1" x14ac:dyDescent="0.25">
      <c r="A76" s="40">
        <v>73</v>
      </c>
      <c r="B76" s="517"/>
      <c r="C76" s="49" t="s">
        <v>608</v>
      </c>
      <c r="D76" s="46" t="s">
        <v>609</v>
      </c>
      <c r="E76" s="517"/>
      <c r="F76" s="49" t="s">
        <v>1325</v>
      </c>
      <c r="G76" s="53" t="s">
        <v>705</v>
      </c>
    </row>
    <row r="77" spans="1:7" s="44" customFormat="1" ht="23.25" customHeight="1" x14ac:dyDescent="0.25">
      <c r="A77" s="40">
        <v>74</v>
      </c>
      <c r="B77" s="517"/>
      <c r="C77" s="49" t="s">
        <v>239</v>
      </c>
      <c r="D77" s="46" t="s">
        <v>240</v>
      </c>
      <c r="E77" s="517"/>
      <c r="F77" s="49" t="s">
        <v>856</v>
      </c>
      <c r="G77" s="47" t="s">
        <v>1326</v>
      </c>
    </row>
    <row r="78" spans="1:7" s="44" customFormat="1" ht="23.25" customHeight="1" x14ac:dyDescent="0.25">
      <c r="A78" s="40">
        <v>75</v>
      </c>
      <c r="B78" s="517"/>
      <c r="C78" s="49" t="s">
        <v>241</v>
      </c>
      <c r="D78" s="46" t="s">
        <v>238</v>
      </c>
      <c r="E78" s="517"/>
      <c r="F78" s="49" t="s">
        <v>1327</v>
      </c>
      <c r="G78" s="47" t="s">
        <v>1324</v>
      </c>
    </row>
    <row r="79" spans="1:7" s="44" customFormat="1" ht="31.5" customHeight="1" x14ac:dyDescent="0.25">
      <c r="A79" s="40">
        <v>76</v>
      </c>
      <c r="B79" s="517"/>
      <c r="C79" s="62" t="s">
        <v>242</v>
      </c>
      <c r="D79" s="63" t="s">
        <v>243</v>
      </c>
      <c r="E79" s="517"/>
      <c r="F79" s="62" t="s">
        <v>1328</v>
      </c>
      <c r="G79" s="64" t="s">
        <v>1329</v>
      </c>
    </row>
    <row r="80" spans="1:7" s="44" customFormat="1" ht="31.5" customHeight="1" x14ac:dyDescent="0.25">
      <c r="A80" s="40">
        <v>77</v>
      </c>
      <c r="B80" s="65" t="s">
        <v>33</v>
      </c>
      <c r="C80" s="49" t="s">
        <v>134</v>
      </c>
      <c r="D80" s="47" t="s">
        <v>135</v>
      </c>
      <c r="E80" s="65" t="s">
        <v>1330</v>
      </c>
      <c r="F80" s="49" t="s">
        <v>1331</v>
      </c>
      <c r="G80" s="47" t="s">
        <v>1332</v>
      </c>
    </row>
    <row r="81" spans="1:7" s="44" customFormat="1" ht="15" x14ac:dyDescent="0.25">
      <c r="A81" s="66" t="s">
        <v>244</v>
      </c>
      <c r="B81" s="66"/>
      <c r="C81" s="66"/>
      <c r="D81" s="66"/>
    </row>
    <row r="82" spans="1:7" s="44" customFormat="1" ht="15" x14ac:dyDescent="0.25">
      <c r="A82" s="523" t="s">
        <v>1333</v>
      </c>
      <c r="B82" s="523"/>
      <c r="C82" s="523"/>
      <c r="D82" s="523"/>
      <c r="E82" s="67"/>
      <c r="G82" s="68"/>
    </row>
    <row r="83" spans="1:7" ht="23.25" customHeight="1" x14ac:dyDescent="0.25"/>
    <row r="84" spans="1:7" ht="23.25" customHeight="1" x14ac:dyDescent="0.25">
      <c r="E84" s="72"/>
    </row>
    <row r="85" spans="1:7" ht="23.25" customHeight="1" x14ac:dyDescent="0.25"/>
    <row r="86" spans="1:7" ht="23.25" customHeight="1" x14ac:dyDescent="0.25"/>
    <row r="87" spans="1:7" ht="23.25" customHeight="1" x14ac:dyDescent="0.25"/>
    <row r="88" spans="1:7" ht="23.25" customHeight="1" x14ac:dyDescent="0.25"/>
    <row r="89" spans="1:7" ht="23.25" customHeight="1" x14ac:dyDescent="0.25"/>
    <row r="90" spans="1:7" ht="23.25" customHeight="1" x14ac:dyDescent="0.25"/>
    <row r="91" spans="1:7" ht="23.25" customHeight="1" x14ac:dyDescent="0.25"/>
    <row r="92" spans="1:7" ht="23.25" customHeight="1" x14ac:dyDescent="0.25"/>
    <row r="93" spans="1:7" ht="23.25" customHeight="1" x14ac:dyDescent="0.25"/>
    <row r="94" spans="1:7" ht="23.25" customHeight="1" x14ac:dyDescent="0.25"/>
    <row r="95" spans="1:7" ht="23.25" customHeight="1" x14ac:dyDescent="0.25"/>
    <row r="96" spans="1:7" ht="23.25" customHeight="1" x14ac:dyDescent="0.25"/>
    <row r="97" ht="23.25" customHeight="1" x14ac:dyDescent="0.25"/>
    <row r="98" ht="23.25" customHeight="1" x14ac:dyDescent="0.25"/>
    <row r="99" ht="23.25" customHeight="1" x14ac:dyDescent="0.25"/>
    <row r="100" ht="23.25" customHeight="1" x14ac:dyDescent="0.25"/>
    <row r="101" ht="23.25" customHeight="1" x14ac:dyDescent="0.25"/>
    <row r="102" ht="23.25" customHeight="1" x14ac:dyDescent="0.25"/>
    <row r="103" ht="23.25" customHeight="1" x14ac:dyDescent="0.25"/>
    <row r="104" ht="23.25" customHeight="1" x14ac:dyDescent="0.25"/>
    <row r="105" ht="23.25" customHeight="1" x14ac:dyDescent="0.25"/>
    <row r="106" ht="23.25" customHeight="1" x14ac:dyDescent="0.25"/>
    <row r="107" ht="23.25" customHeight="1" x14ac:dyDescent="0.25"/>
    <row r="108" ht="23.25" customHeight="1" x14ac:dyDescent="0.25"/>
    <row r="109" ht="23.25" customHeight="1" x14ac:dyDescent="0.25"/>
    <row r="110" ht="23.25" customHeight="1" x14ac:dyDescent="0.25"/>
    <row r="111" ht="23.25" customHeight="1" x14ac:dyDescent="0.25"/>
    <row r="112" ht="23.25" customHeight="1" x14ac:dyDescent="0.25"/>
    <row r="113" ht="23.25" customHeight="1" x14ac:dyDescent="0.25"/>
    <row r="114" ht="23.25" customHeight="1" x14ac:dyDescent="0.25"/>
    <row r="115" ht="23.25" customHeight="1" x14ac:dyDescent="0.25"/>
    <row r="116" ht="23.25" customHeight="1" x14ac:dyDescent="0.25"/>
    <row r="117" ht="23.25" customHeight="1" x14ac:dyDescent="0.25"/>
    <row r="118" ht="23.25" customHeight="1" x14ac:dyDescent="0.25"/>
    <row r="119" ht="23.25" customHeight="1" x14ac:dyDescent="0.25"/>
    <row r="120" ht="23.25" customHeight="1" x14ac:dyDescent="0.25"/>
    <row r="121" ht="23.25" customHeight="1" x14ac:dyDescent="0.25"/>
    <row r="122" ht="23.25" customHeight="1" x14ac:dyDescent="0.25"/>
    <row r="123" ht="23.25" customHeight="1" x14ac:dyDescent="0.25"/>
    <row r="124" ht="23.25" customHeight="1" x14ac:dyDescent="0.25"/>
    <row r="125" ht="23.25" customHeight="1" x14ac:dyDescent="0.25"/>
    <row r="126" ht="23.25" customHeight="1" x14ac:dyDescent="0.25"/>
    <row r="127" ht="23.25" customHeight="1" x14ac:dyDescent="0.25"/>
    <row r="128" ht="23.25" customHeight="1" x14ac:dyDescent="0.25"/>
    <row r="129" ht="23.25" customHeight="1" x14ac:dyDescent="0.25"/>
    <row r="130" ht="23.25" customHeight="1" x14ac:dyDescent="0.25"/>
    <row r="131" ht="23.25" customHeight="1" x14ac:dyDescent="0.25"/>
    <row r="132" ht="23.25" customHeight="1" x14ac:dyDescent="0.25"/>
    <row r="133" ht="23.25" customHeight="1" x14ac:dyDescent="0.25"/>
    <row r="134" ht="23.25" customHeight="1" x14ac:dyDescent="0.25"/>
    <row r="135" ht="23.25" customHeight="1" x14ac:dyDescent="0.25"/>
    <row r="136" ht="23.25" customHeight="1" x14ac:dyDescent="0.25"/>
    <row r="137" ht="23.25" customHeight="1" x14ac:dyDescent="0.25"/>
    <row r="138" ht="23.25" customHeight="1" x14ac:dyDescent="0.25"/>
    <row r="139" ht="23.25" customHeight="1" x14ac:dyDescent="0.25"/>
    <row r="140" ht="23.25" customHeight="1" x14ac:dyDescent="0.25"/>
    <row r="141" ht="23.25" customHeight="1" x14ac:dyDescent="0.25"/>
    <row r="142" ht="23.25" customHeight="1" x14ac:dyDescent="0.25"/>
    <row r="143" ht="23.25" customHeight="1" x14ac:dyDescent="0.25"/>
    <row r="144" ht="23.25" customHeight="1" x14ac:dyDescent="0.25"/>
    <row r="145" ht="23.25" customHeight="1" x14ac:dyDescent="0.25"/>
    <row r="146" ht="23.25" customHeight="1" x14ac:dyDescent="0.25"/>
    <row r="147" ht="23.25" customHeight="1" x14ac:dyDescent="0.25"/>
    <row r="148" ht="23.25" customHeight="1" x14ac:dyDescent="0.25"/>
    <row r="149" ht="23.25" customHeight="1" x14ac:dyDescent="0.25"/>
    <row r="150" ht="23.25" customHeight="1" x14ac:dyDescent="0.25"/>
    <row r="151" ht="23.25" customHeight="1" x14ac:dyDescent="0.25"/>
    <row r="152" ht="23.25" customHeight="1" x14ac:dyDescent="0.25"/>
    <row r="153" ht="23.25" customHeight="1" x14ac:dyDescent="0.25"/>
    <row r="154" ht="23.25" customHeight="1" x14ac:dyDescent="0.25"/>
    <row r="155" ht="23.25" customHeight="1" x14ac:dyDescent="0.25"/>
    <row r="156" ht="23.25" customHeight="1" x14ac:dyDescent="0.25"/>
    <row r="157" ht="23.25" customHeight="1" x14ac:dyDescent="0.25"/>
    <row r="166" spans="1:4" ht="15" x14ac:dyDescent="0.25">
      <c r="A166" s="519"/>
      <c r="B166" s="519"/>
      <c r="C166" s="519"/>
      <c r="D166" s="519"/>
    </row>
  </sheetData>
  <mergeCells count="36">
    <mergeCell ref="A1:G1"/>
    <mergeCell ref="B38:B44"/>
    <mergeCell ref="B69:B70"/>
    <mergeCell ref="B49:B52"/>
    <mergeCell ref="B53:B55"/>
    <mergeCell ref="B56:B60"/>
    <mergeCell ref="B62:B68"/>
    <mergeCell ref="E9:E11"/>
    <mergeCell ref="E21:E22"/>
    <mergeCell ref="E32:E34"/>
    <mergeCell ref="E35:E37"/>
    <mergeCell ref="E4:E5"/>
    <mergeCell ref="E14:E19"/>
    <mergeCell ref="E23:E25"/>
    <mergeCell ref="E38:E44"/>
    <mergeCell ref="A2:G2"/>
    <mergeCell ref="A166:D166"/>
    <mergeCell ref="E49:E52"/>
    <mergeCell ref="E53:E55"/>
    <mergeCell ref="E62:E68"/>
    <mergeCell ref="E69:E70"/>
    <mergeCell ref="E56:E60"/>
    <mergeCell ref="B72:B73"/>
    <mergeCell ref="B75:B79"/>
    <mergeCell ref="E72:E73"/>
    <mergeCell ref="E75:E79"/>
    <mergeCell ref="A82:D82"/>
    <mergeCell ref="E26:E31"/>
    <mergeCell ref="B35:B37"/>
    <mergeCell ref="B9:B11"/>
    <mergeCell ref="B21:B22"/>
    <mergeCell ref="B4:B5"/>
    <mergeCell ref="B14:B19"/>
    <mergeCell ref="B23:B25"/>
    <mergeCell ref="B32:B34"/>
    <mergeCell ref="B26:B31"/>
  </mergeCells>
  <printOptions horizontalCentered="1"/>
  <pageMargins left="0.27" right="0.31496062992126" top="0.36" bottom="0.62" header="0.31496062992126" footer="0.7"/>
  <pageSetup scale="62" firstPageNumber="53" orientation="portrait" useFirstPageNumber="1" r:id="rId1"/>
  <headerFooter>
    <firstFooter>&amp;C56</firstFooter>
  </headerFooter>
  <rowBreaks count="1" manualBreakCount="1">
    <brk id="44" max="6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view="pageBreakPreview" zoomScaleSheetLayoutView="100" workbookViewId="0">
      <selection activeCell="A31" sqref="A31:I31"/>
    </sheetView>
  </sheetViews>
  <sheetFormatPr defaultRowHeight="15" x14ac:dyDescent="0.25"/>
  <cols>
    <col min="1" max="1" width="7" style="17" customWidth="1"/>
    <col min="2" max="2" width="22.85546875" style="17" customWidth="1"/>
    <col min="3" max="4" width="13" style="17" customWidth="1"/>
    <col min="5" max="5" width="9.7109375" style="17" bestFit="1" customWidth="1"/>
    <col min="6" max="6" width="14.42578125" style="17" customWidth="1"/>
    <col min="7" max="7" width="21.85546875" style="17" customWidth="1"/>
    <col min="8" max="8" width="16.42578125" style="17" customWidth="1"/>
    <col min="9" max="9" width="12.28515625" style="17" customWidth="1"/>
    <col min="10" max="16384" width="9.140625" style="17"/>
  </cols>
  <sheetData>
    <row r="1" spans="1:11" ht="17.25" customHeight="1" x14ac:dyDescent="0.25">
      <c r="A1" s="530" t="s">
        <v>794</v>
      </c>
      <c r="B1" s="530"/>
      <c r="C1" s="530"/>
      <c r="D1" s="530"/>
      <c r="E1" s="530"/>
      <c r="F1" s="530"/>
      <c r="G1" s="530"/>
      <c r="H1" s="530"/>
      <c r="I1" s="530"/>
    </row>
    <row r="2" spans="1:11" ht="20.25" customHeight="1" x14ac:dyDescent="0.25">
      <c r="A2" s="530" t="s">
        <v>793</v>
      </c>
      <c r="B2" s="530"/>
      <c r="C2" s="530"/>
      <c r="D2" s="530"/>
      <c r="E2" s="530"/>
      <c r="F2" s="530"/>
      <c r="G2" s="530"/>
      <c r="H2" s="530"/>
      <c r="I2" s="530"/>
    </row>
    <row r="3" spans="1:11" ht="20.25" customHeight="1" x14ac:dyDescent="0.25">
      <c r="A3" s="530" t="s">
        <v>841</v>
      </c>
      <c r="B3" s="530"/>
      <c r="C3" s="530"/>
      <c r="D3" s="530"/>
      <c r="E3" s="530"/>
      <c r="F3" s="530"/>
      <c r="G3" s="530"/>
      <c r="H3" s="530"/>
      <c r="I3" s="530"/>
    </row>
    <row r="4" spans="1:11" ht="20.25" customHeight="1" x14ac:dyDescent="0.25">
      <c r="A4" s="531" t="s">
        <v>842</v>
      </c>
      <c r="B4" s="531"/>
      <c r="C4" s="531"/>
      <c r="D4" s="531"/>
      <c r="E4" s="531"/>
      <c r="F4" s="531"/>
      <c r="G4" s="531"/>
      <c r="H4" s="531"/>
      <c r="I4" s="531"/>
    </row>
    <row r="5" spans="1:11" s="20" customFormat="1" ht="60" x14ac:dyDescent="0.25">
      <c r="A5" s="27" t="s">
        <v>821</v>
      </c>
      <c r="B5" s="18" t="s">
        <v>35</v>
      </c>
      <c r="C5" s="18" t="s">
        <v>68</v>
      </c>
      <c r="D5" s="18" t="s">
        <v>81</v>
      </c>
      <c r="E5" s="18" t="s">
        <v>771</v>
      </c>
      <c r="F5" s="18" t="s">
        <v>772</v>
      </c>
      <c r="G5" s="18" t="s">
        <v>1127</v>
      </c>
      <c r="H5" s="18" t="s">
        <v>907</v>
      </c>
      <c r="I5" s="18" t="s">
        <v>1334</v>
      </c>
    </row>
    <row r="6" spans="1:11" ht="30.75" customHeight="1" x14ac:dyDescent="0.25">
      <c r="A6" s="28">
        <v>1</v>
      </c>
      <c r="B6" s="28" t="s">
        <v>248</v>
      </c>
      <c r="C6" s="28" t="s">
        <v>0</v>
      </c>
      <c r="D6" s="28" t="s">
        <v>249</v>
      </c>
      <c r="E6" s="29">
        <v>235.7</v>
      </c>
      <c r="F6" s="29">
        <v>1978</v>
      </c>
      <c r="G6" s="28" t="s">
        <v>1335</v>
      </c>
      <c r="H6" s="28" t="s">
        <v>908</v>
      </c>
      <c r="I6" s="28" t="s">
        <v>1336</v>
      </c>
      <c r="J6" s="30"/>
      <c r="K6" s="31"/>
    </row>
    <row r="7" spans="1:11" ht="30.75" customHeight="1" x14ac:dyDescent="0.25">
      <c r="A7" s="28">
        <v>2</v>
      </c>
      <c r="B7" s="28" t="s">
        <v>250</v>
      </c>
      <c r="C7" s="28" t="s">
        <v>0</v>
      </c>
      <c r="D7" s="28" t="s">
        <v>249</v>
      </c>
      <c r="E7" s="29">
        <v>194.81</v>
      </c>
      <c r="F7" s="29">
        <v>1989</v>
      </c>
      <c r="G7" s="28" t="s">
        <v>1337</v>
      </c>
      <c r="H7" s="28" t="s">
        <v>908</v>
      </c>
      <c r="I7" s="28" t="s">
        <v>1336</v>
      </c>
      <c r="J7" s="30"/>
      <c r="K7" s="31"/>
    </row>
    <row r="8" spans="1:11" ht="30.75" customHeight="1" x14ac:dyDescent="0.25">
      <c r="A8" s="28">
        <v>3</v>
      </c>
      <c r="B8" s="28" t="s">
        <v>251</v>
      </c>
      <c r="C8" s="28" t="s">
        <v>0</v>
      </c>
      <c r="D8" s="28" t="s">
        <v>249</v>
      </c>
      <c r="E8" s="29">
        <v>500</v>
      </c>
      <c r="F8" s="29">
        <v>1980</v>
      </c>
      <c r="G8" s="28" t="s">
        <v>1338</v>
      </c>
      <c r="H8" s="28" t="s">
        <v>908</v>
      </c>
      <c r="I8" s="28" t="s">
        <v>1336</v>
      </c>
      <c r="J8" s="30"/>
      <c r="K8" s="31"/>
    </row>
    <row r="9" spans="1:11" ht="30.75" customHeight="1" x14ac:dyDescent="0.25">
      <c r="A9" s="28">
        <v>4</v>
      </c>
      <c r="B9" s="28" t="s">
        <v>254</v>
      </c>
      <c r="C9" s="28" t="s">
        <v>6</v>
      </c>
      <c r="D9" s="28" t="s">
        <v>249</v>
      </c>
      <c r="E9" s="29">
        <v>1.78</v>
      </c>
      <c r="F9" s="29">
        <v>1988</v>
      </c>
      <c r="G9" s="28" t="s">
        <v>1339</v>
      </c>
      <c r="H9" s="28" t="s">
        <v>912</v>
      </c>
      <c r="I9" s="28" t="s">
        <v>1336</v>
      </c>
      <c r="J9" s="30"/>
      <c r="K9" s="31"/>
    </row>
    <row r="10" spans="1:11" ht="30.75" customHeight="1" x14ac:dyDescent="0.25">
      <c r="A10" s="28">
        <v>5</v>
      </c>
      <c r="B10" s="28" t="s">
        <v>255</v>
      </c>
      <c r="C10" s="28" t="s">
        <v>7</v>
      </c>
      <c r="D10" s="28" t="s">
        <v>256</v>
      </c>
      <c r="E10" s="29">
        <v>162.88999999999999</v>
      </c>
      <c r="F10" s="29">
        <v>1995</v>
      </c>
      <c r="G10" s="28" t="s">
        <v>1340</v>
      </c>
      <c r="H10" s="28" t="s">
        <v>913</v>
      </c>
      <c r="I10" s="28" t="s">
        <v>1341</v>
      </c>
      <c r="J10" s="30"/>
      <c r="K10" s="31"/>
    </row>
    <row r="11" spans="1:11" ht="30.75" customHeight="1" x14ac:dyDescent="0.25">
      <c r="A11" s="28">
        <v>6</v>
      </c>
      <c r="B11" s="28" t="s">
        <v>257</v>
      </c>
      <c r="C11" s="28" t="s">
        <v>7</v>
      </c>
      <c r="D11" s="28" t="s">
        <v>249</v>
      </c>
      <c r="E11" s="29">
        <v>6.05</v>
      </c>
      <c r="F11" s="29">
        <v>1981</v>
      </c>
      <c r="G11" s="28" t="s">
        <v>1342</v>
      </c>
      <c r="H11" s="28" t="s">
        <v>913</v>
      </c>
      <c r="I11" s="28" t="s">
        <v>1336</v>
      </c>
      <c r="J11" s="30"/>
      <c r="K11" s="31"/>
    </row>
    <row r="12" spans="1:11" ht="30.75" customHeight="1" x14ac:dyDescent="0.25">
      <c r="A12" s="28">
        <v>7</v>
      </c>
      <c r="B12" s="28" t="s">
        <v>255</v>
      </c>
      <c r="C12" s="28" t="s">
        <v>7</v>
      </c>
      <c r="D12" s="28" t="s">
        <v>249</v>
      </c>
      <c r="E12" s="29">
        <v>295.02999999999997</v>
      </c>
      <c r="F12" s="29">
        <v>1980</v>
      </c>
      <c r="G12" s="28" t="s">
        <v>1340</v>
      </c>
      <c r="H12" s="28" t="s">
        <v>913</v>
      </c>
      <c r="I12" s="28" t="s">
        <v>1336</v>
      </c>
      <c r="J12" s="30"/>
      <c r="K12" s="31"/>
    </row>
    <row r="13" spans="1:11" ht="30.75" customHeight="1" x14ac:dyDescent="0.25">
      <c r="A13" s="28">
        <v>8</v>
      </c>
      <c r="B13" s="24" t="s">
        <v>402</v>
      </c>
      <c r="C13" s="28" t="s">
        <v>70</v>
      </c>
      <c r="D13" s="28" t="s">
        <v>258</v>
      </c>
      <c r="E13" s="29">
        <v>1.5</v>
      </c>
      <c r="F13" s="29">
        <v>2007</v>
      </c>
      <c r="G13" s="24" t="s">
        <v>1343</v>
      </c>
      <c r="H13" s="28" t="s">
        <v>918</v>
      </c>
      <c r="I13" s="28" t="s">
        <v>1344</v>
      </c>
      <c r="J13" s="30"/>
      <c r="K13" s="31"/>
    </row>
    <row r="14" spans="1:11" ht="30.75" customHeight="1" x14ac:dyDescent="0.25">
      <c r="A14" s="28">
        <v>9</v>
      </c>
      <c r="B14" s="28" t="s">
        <v>259</v>
      </c>
      <c r="C14" s="28" t="s">
        <v>14</v>
      </c>
      <c r="D14" s="28" t="s">
        <v>249</v>
      </c>
      <c r="E14" s="29">
        <v>29.12</v>
      </c>
      <c r="F14" s="29">
        <v>1987</v>
      </c>
      <c r="G14" s="28" t="s">
        <v>1345</v>
      </c>
      <c r="H14" s="28" t="s">
        <v>682</v>
      </c>
      <c r="I14" s="28" t="s">
        <v>1336</v>
      </c>
      <c r="J14" s="30"/>
      <c r="K14" s="31"/>
    </row>
    <row r="15" spans="1:11" ht="30.75" customHeight="1" x14ac:dyDescent="0.25">
      <c r="A15" s="28">
        <v>10</v>
      </c>
      <c r="B15" s="28" t="s">
        <v>260</v>
      </c>
      <c r="C15" s="28" t="s">
        <v>14</v>
      </c>
      <c r="D15" s="28" t="s">
        <v>249</v>
      </c>
      <c r="E15" s="29">
        <v>16.905000000000001</v>
      </c>
      <c r="F15" s="29">
        <v>2015</v>
      </c>
      <c r="G15" s="28" t="s">
        <v>1346</v>
      </c>
      <c r="H15" s="28" t="s">
        <v>682</v>
      </c>
      <c r="I15" s="28" t="s">
        <v>1336</v>
      </c>
      <c r="J15" s="30"/>
      <c r="K15" s="31"/>
    </row>
    <row r="16" spans="1:11" ht="30.75" customHeight="1" x14ac:dyDescent="0.25">
      <c r="A16" s="28">
        <v>11</v>
      </c>
      <c r="B16" s="28" t="s">
        <v>261</v>
      </c>
      <c r="C16" s="28" t="s">
        <v>19</v>
      </c>
      <c r="D16" s="28" t="s">
        <v>256</v>
      </c>
      <c r="E16" s="29">
        <v>145</v>
      </c>
      <c r="F16" s="29">
        <v>1998</v>
      </c>
      <c r="G16" s="28" t="s">
        <v>1347</v>
      </c>
      <c r="H16" s="28" t="s">
        <v>830</v>
      </c>
      <c r="I16" s="28" t="s">
        <v>1341</v>
      </c>
      <c r="J16" s="30"/>
      <c r="K16" s="31"/>
    </row>
    <row r="17" spans="1:11" ht="30.75" customHeight="1" x14ac:dyDescent="0.25">
      <c r="A17" s="28">
        <v>12</v>
      </c>
      <c r="B17" s="28" t="s">
        <v>261</v>
      </c>
      <c r="C17" s="28" t="s">
        <v>19</v>
      </c>
      <c r="D17" s="28" t="s">
        <v>249</v>
      </c>
      <c r="E17" s="29">
        <v>672</v>
      </c>
      <c r="F17" s="29">
        <v>1975</v>
      </c>
      <c r="G17" s="28" t="s">
        <v>1347</v>
      </c>
      <c r="H17" s="28" t="s">
        <v>830</v>
      </c>
      <c r="I17" s="28" t="s">
        <v>1336</v>
      </c>
      <c r="J17" s="30"/>
      <c r="K17" s="31"/>
    </row>
    <row r="18" spans="1:11" ht="30.75" customHeight="1" x14ac:dyDescent="0.25">
      <c r="A18" s="28">
        <v>13</v>
      </c>
      <c r="B18" s="28" t="s">
        <v>262</v>
      </c>
      <c r="C18" s="28" t="s">
        <v>19</v>
      </c>
      <c r="D18" s="28" t="s">
        <v>249</v>
      </c>
      <c r="E18" s="29">
        <v>15.53</v>
      </c>
      <c r="F18" s="29">
        <v>1987</v>
      </c>
      <c r="G18" s="28" t="s">
        <v>1348</v>
      </c>
      <c r="H18" s="28" t="s">
        <v>830</v>
      </c>
      <c r="I18" s="28" t="s">
        <v>1336</v>
      </c>
      <c r="J18" s="30"/>
      <c r="K18" s="31"/>
    </row>
    <row r="19" spans="1:11" ht="30.75" customHeight="1" x14ac:dyDescent="0.25">
      <c r="A19" s="28">
        <v>14</v>
      </c>
      <c r="B19" s="28" t="s">
        <v>263</v>
      </c>
      <c r="C19" s="28" t="s">
        <v>19</v>
      </c>
      <c r="D19" s="28" t="s">
        <v>249</v>
      </c>
      <c r="E19" s="29">
        <v>1435</v>
      </c>
      <c r="F19" s="29">
        <v>1997</v>
      </c>
      <c r="G19" s="28" t="s">
        <v>1349</v>
      </c>
      <c r="H19" s="28" t="s">
        <v>830</v>
      </c>
      <c r="I19" s="28" t="s">
        <v>1336</v>
      </c>
      <c r="J19" s="30"/>
      <c r="K19" s="31"/>
    </row>
    <row r="20" spans="1:11" ht="30.75" customHeight="1" x14ac:dyDescent="0.25">
      <c r="A20" s="28">
        <v>15</v>
      </c>
      <c r="B20" s="28" t="s">
        <v>264</v>
      </c>
      <c r="C20" s="28" t="s">
        <v>19</v>
      </c>
      <c r="D20" s="28" t="s">
        <v>249</v>
      </c>
      <c r="E20" s="29">
        <v>71.72</v>
      </c>
      <c r="F20" s="29">
        <v>1984</v>
      </c>
      <c r="G20" s="28" t="s">
        <v>1350</v>
      </c>
      <c r="H20" s="28" t="s">
        <v>830</v>
      </c>
      <c r="I20" s="28" t="s">
        <v>1336</v>
      </c>
      <c r="J20" s="30"/>
      <c r="K20" s="31"/>
    </row>
    <row r="21" spans="1:11" ht="30.75" customHeight="1" x14ac:dyDescent="0.25">
      <c r="A21" s="28">
        <v>16</v>
      </c>
      <c r="B21" s="28" t="s">
        <v>265</v>
      </c>
      <c r="C21" s="28" t="s">
        <v>23</v>
      </c>
      <c r="D21" s="28" t="s">
        <v>256</v>
      </c>
      <c r="E21" s="29">
        <v>6.23</v>
      </c>
      <c r="F21" s="29">
        <v>1980</v>
      </c>
      <c r="G21" s="28" t="s">
        <v>1351</v>
      </c>
      <c r="H21" s="28" t="s">
        <v>923</v>
      </c>
      <c r="I21" s="28" t="s">
        <v>1341</v>
      </c>
      <c r="J21" s="30"/>
      <c r="K21" s="31"/>
    </row>
    <row r="22" spans="1:11" ht="30.75" customHeight="1" x14ac:dyDescent="0.25">
      <c r="A22" s="28">
        <v>17</v>
      </c>
      <c r="B22" s="28" t="s">
        <v>266</v>
      </c>
      <c r="C22" s="28" t="s">
        <v>23</v>
      </c>
      <c r="D22" s="28" t="s">
        <v>249</v>
      </c>
      <c r="E22" s="29">
        <v>172.6</v>
      </c>
      <c r="F22" s="29">
        <v>1967</v>
      </c>
      <c r="G22" s="28" t="s">
        <v>1352</v>
      </c>
      <c r="H22" s="28" t="s">
        <v>923</v>
      </c>
      <c r="I22" s="28" t="s">
        <v>1336</v>
      </c>
      <c r="J22" s="30"/>
      <c r="K22" s="31"/>
    </row>
    <row r="23" spans="1:11" ht="30.75" customHeight="1" x14ac:dyDescent="0.25">
      <c r="A23" s="28">
        <v>18</v>
      </c>
      <c r="B23" s="28" t="s">
        <v>251</v>
      </c>
      <c r="C23" s="28" t="s">
        <v>23</v>
      </c>
      <c r="D23" s="28" t="s">
        <v>249</v>
      </c>
      <c r="E23" s="29">
        <v>153.66999999999999</v>
      </c>
      <c r="F23" s="29">
        <v>1980</v>
      </c>
      <c r="G23" s="28" t="s">
        <v>1338</v>
      </c>
      <c r="H23" s="28" t="s">
        <v>923</v>
      </c>
      <c r="I23" s="28" t="s">
        <v>1336</v>
      </c>
      <c r="J23" s="30"/>
      <c r="K23" s="31"/>
    </row>
    <row r="24" spans="1:11" ht="30.75" customHeight="1" x14ac:dyDescent="0.25">
      <c r="A24" s="28">
        <v>19</v>
      </c>
      <c r="B24" s="28" t="s">
        <v>267</v>
      </c>
      <c r="C24" s="28" t="s">
        <v>28</v>
      </c>
      <c r="D24" s="28" t="s">
        <v>256</v>
      </c>
      <c r="E24" s="29">
        <v>1330.1</v>
      </c>
      <c r="F24" s="29">
        <v>1984</v>
      </c>
      <c r="G24" s="28" t="s">
        <v>1353</v>
      </c>
      <c r="H24" s="28" t="s">
        <v>925</v>
      </c>
      <c r="I24" s="28" t="s">
        <v>1341</v>
      </c>
      <c r="J24" s="30"/>
      <c r="K24" s="31"/>
    </row>
    <row r="25" spans="1:11" ht="30.75" customHeight="1" x14ac:dyDescent="0.25">
      <c r="A25" s="28">
        <v>20</v>
      </c>
      <c r="B25" s="28" t="s">
        <v>268</v>
      </c>
      <c r="C25" s="28" t="s">
        <v>28</v>
      </c>
      <c r="D25" s="28" t="s">
        <v>249</v>
      </c>
      <c r="E25" s="29">
        <v>556.45000000000005</v>
      </c>
      <c r="F25" s="29">
        <v>2013</v>
      </c>
      <c r="G25" s="28" t="s">
        <v>1354</v>
      </c>
      <c r="H25" s="28" t="s">
        <v>925</v>
      </c>
      <c r="I25" s="28" t="s">
        <v>1336</v>
      </c>
      <c r="J25" s="30"/>
      <c r="K25" s="31"/>
    </row>
    <row r="26" spans="1:11" ht="30.75" customHeight="1" x14ac:dyDescent="0.25">
      <c r="A26" s="28">
        <v>21</v>
      </c>
      <c r="B26" s="28" t="s">
        <v>269</v>
      </c>
      <c r="C26" s="28" t="s">
        <v>28</v>
      </c>
      <c r="D26" s="28" t="s">
        <v>249</v>
      </c>
      <c r="E26" s="29">
        <v>5.95</v>
      </c>
      <c r="F26" s="29">
        <v>1976</v>
      </c>
      <c r="G26" s="28" t="s">
        <v>1355</v>
      </c>
      <c r="H26" s="28" t="s">
        <v>925</v>
      </c>
      <c r="I26" s="28" t="s">
        <v>1336</v>
      </c>
      <c r="J26" s="30"/>
      <c r="K26" s="31"/>
    </row>
    <row r="27" spans="1:11" ht="30.75" customHeight="1" x14ac:dyDescent="0.25">
      <c r="A27" s="28">
        <v>22</v>
      </c>
      <c r="B27" s="28" t="s">
        <v>270</v>
      </c>
      <c r="C27" s="28" t="s">
        <v>28</v>
      </c>
      <c r="D27" s="28" t="s">
        <v>249</v>
      </c>
      <c r="E27" s="29">
        <v>2091.12</v>
      </c>
      <c r="F27" s="29">
        <v>1976</v>
      </c>
      <c r="G27" s="28" t="s">
        <v>1356</v>
      </c>
      <c r="H27" s="28" t="s">
        <v>925</v>
      </c>
      <c r="I27" s="28" t="s">
        <v>1336</v>
      </c>
      <c r="J27" s="30"/>
      <c r="K27" s="31"/>
    </row>
    <row r="28" spans="1:11" ht="30.75" customHeight="1" x14ac:dyDescent="0.25">
      <c r="A28" s="28">
        <v>23</v>
      </c>
      <c r="B28" s="28" t="s">
        <v>271</v>
      </c>
      <c r="C28" s="28" t="s">
        <v>28</v>
      </c>
      <c r="D28" s="28" t="s">
        <v>249</v>
      </c>
      <c r="E28" s="29">
        <v>38</v>
      </c>
      <c r="F28" s="29">
        <v>1976</v>
      </c>
      <c r="G28" s="28" t="s">
        <v>1357</v>
      </c>
      <c r="H28" s="28" t="s">
        <v>925</v>
      </c>
      <c r="I28" s="28" t="s">
        <v>1336</v>
      </c>
      <c r="J28" s="30"/>
      <c r="K28" s="31"/>
    </row>
    <row r="29" spans="1:11" ht="30.75" customHeight="1" x14ac:dyDescent="0.25">
      <c r="A29" s="28">
        <v>24</v>
      </c>
      <c r="B29" s="28" t="s">
        <v>252</v>
      </c>
      <c r="C29" s="28" t="s">
        <v>252</v>
      </c>
      <c r="D29" s="28" t="s">
        <v>249</v>
      </c>
      <c r="E29" s="29">
        <v>92.16</v>
      </c>
      <c r="F29" s="29">
        <v>2000</v>
      </c>
      <c r="G29" s="28" t="s">
        <v>1358</v>
      </c>
      <c r="H29" s="29" t="s">
        <v>1358</v>
      </c>
      <c r="I29" s="28" t="s">
        <v>1336</v>
      </c>
      <c r="J29" s="30"/>
      <c r="K29" s="31"/>
    </row>
    <row r="30" spans="1:11" ht="30.75" customHeight="1" x14ac:dyDescent="0.25">
      <c r="A30" s="28">
        <v>25</v>
      </c>
      <c r="B30" s="28" t="s">
        <v>253</v>
      </c>
      <c r="C30" s="28" t="s">
        <v>80</v>
      </c>
      <c r="D30" s="28" t="s">
        <v>249</v>
      </c>
      <c r="E30" s="29">
        <v>2.1800000000000002</v>
      </c>
      <c r="F30" s="29">
        <v>1991</v>
      </c>
      <c r="G30" s="28" t="s">
        <v>1359</v>
      </c>
      <c r="H30" s="28" t="s">
        <v>1360</v>
      </c>
      <c r="I30" s="28" t="s">
        <v>1336</v>
      </c>
      <c r="J30" s="30"/>
      <c r="K30" s="31"/>
    </row>
    <row r="31" spans="1:11" ht="21" customHeight="1" x14ac:dyDescent="0.25">
      <c r="A31" s="528" t="s">
        <v>1470</v>
      </c>
      <c r="B31" s="528"/>
      <c r="C31" s="528"/>
      <c r="D31" s="528"/>
      <c r="E31" s="528"/>
      <c r="F31" s="528"/>
      <c r="G31" s="528"/>
      <c r="H31" s="528"/>
      <c r="I31" s="528"/>
      <c r="K31" s="31"/>
    </row>
    <row r="32" spans="1:11" ht="33" customHeight="1" x14ac:dyDescent="0.25">
      <c r="A32" s="529" t="s">
        <v>858</v>
      </c>
      <c r="B32" s="527"/>
      <c r="C32" s="527"/>
      <c r="D32" s="527"/>
      <c r="E32" s="527"/>
      <c r="F32" s="527"/>
      <c r="G32" s="527"/>
      <c r="H32" s="527"/>
      <c r="I32" s="527"/>
    </row>
    <row r="33" spans="1:9" ht="33" customHeight="1" x14ac:dyDescent="0.25">
      <c r="A33" s="32"/>
      <c r="B33" s="33"/>
      <c r="C33" s="33"/>
      <c r="D33" s="33"/>
      <c r="E33" s="33"/>
      <c r="F33" s="33"/>
      <c r="G33" s="33"/>
      <c r="H33" s="33"/>
      <c r="I33" s="33"/>
    </row>
    <row r="34" spans="1:9" ht="33.75" customHeight="1" x14ac:dyDescent="0.25">
      <c r="A34" s="526"/>
      <c r="B34" s="527"/>
      <c r="C34" s="527"/>
      <c r="D34" s="527"/>
      <c r="E34" s="527"/>
      <c r="F34" s="527"/>
      <c r="G34" s="527"/>
      <c r="H34" s="527"/>
      <c r="I34" s="527"/>
    </row>
    <row r="35" spans="1:9" x14ac:dyDescent="0.25">
      <c r="B35" s="34"/>
      <c r="C35" s="34"/>
      <c r="D35" s="34"/>
      <c r="E35" s="34"/>
      <c r="F35" s="34"/>
    </row>
    <row r="42" spans="1:9" x14ac:dyDescent="0.25">
      <c r="D42" s="35"/>
    </row>
  </sheetData>
  <sortState ref="B6:J30">
    <sortCondition ref="J6:J30"/>
    <sortCondition ref="C6:C30"/>
  </sortState>
  <mergeCells count="7">
    <mergeCell ref="A34:I34"/>
    <mergeCell ref="A31:I31"/>
    <mergeCell ref="A32:I32"/>
    <mergeCell ref="A1:I1"/>
    <mergeCell ref="A2:I2"/>
    <mergeCell ref="A3:I3"/>
    <mergeCell ref="A4:I4"/>
  </mergeCells>
  <pageMargins left="0.7" right="0.7" top="0.75" bottom="0.75" header="0.3" footer="0.3"/>
  <pageSetup scale="65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5"/>
  <sheetViews>
    <sheetView tabSelected="1" view="pageBreakPreview" zoomScaleSheetLayoutView="100" workbookViewId="0">
      <selection activeCell="J11" sqref="J11"/>
    </sheetView>
  </sheetViews>
  <sheetFormatPr defaultRowHeight="15" x14ac:dyDescent="0.25"/>
  <cols>
    <col min="1" max="1" width="7.85546875" style="26" customWidth="1"/>
    <col min="2" max="2" width="24.5703125" style="17" customWidth="1"/>
    <col min="3" max="3" width="25.140625" style="17" customWidth="1"/>
    <col min="4" max="4" width="17.42578125" style="17" customWidth="1"/>
    <col min="5" max="5" width="15.28515625" style="17" customWidth="1"/>
    <col min="6" max="6" width="15.140625" style="17" customWidth="1"/>
    <col min="7" max="7" width="17.140625" style="17" customWidth="1"/>
    <col min="8" max="16384" width="9.140625" style="17"/>
  </cols>
  <sheetData>
    <row r="1" spans="1:7" ht="15.75" x14ac:dyDescent="0.25">
      <c r="A1" s="514" t="s">
        <v>1362</v>
      </c>
      <c r="B1" s="514"/>
      <c r="C1" s="514"/>
      <c r="D1" s="514"/>
      <c r="E1" s="514"/>
      <c r="F1" s="514"/>
      <c r="G1" s="514"/>
    </row>
    <row r="2" spans="1:7" ht="15.75" x14ac:dyDescent="0.25">
      <c r="A2" s="514" t="s">
        <v>1361</v>
      </c>
      <c r="B2" s="514"/>
      <c r="C2" s="514"/>
      <c r="D2" s="514"/>
      <c r="E2" s="514"/>
      <c r="F2" s="514"/>
      <c r="G2" s="514"/>
    </row>
    <row r="3" spans="1:7" ht="15.75" x14ac:dyDescent="0.25">
      <c r="A3" s="514" t="s">
        <v>1363</v>
      </c>
      <c r="B3" s="514"/>
      <c r="C3" s="514"/>
      <c r="D3" s="514"/>
      <c r="E3" s="514"/>
      <c r="F3" s="514"/>
      <c r="G3" s="514"/>
    </row>
    <row r="4" spans="1:7" ht="15.75" x14ac:dyDescent="0.25">
      <c r="A4" s="533" t="s">
        <v>819</v>
      </c>
      <c r="B4" s="533"/>
      <c r="C4" s="533"/>
      <c r="D4" s="533"/>
      <c r="E4" s="533"/>
      <c r="F4" s="533"/>
      <c r="G4" s="533"/>
    </row>
    <row r="5" spans="1:7" s="20" customFormat="1" ht="60" x14ac:dyDescent="0.25">
      <c r="A5" s="18" t="s">
        <v>823</v>
      </c>
      <c r="B5" s="19" t="s">
        <v>35</v>
      </c>
      <c r="C5" s="18" t="s">
        <v>1541</v>
      </c>
      <c r="D5" s="18" t="s">
        <v>1542</v>
      </c>
      <c r="E5" s="18" t="s">
        <v>1543</v>
      </c>
      <c r="F5" s="18" t="s">
        <v>1544</v>
      </c>
      <c r="G5" s="19" t="s">
        <v>1127</v>
      </c>
    </row>
    <row r="6" spans="1:7" x14ac:dyDescent="0.25">
      <c r="A6" s="21">
        <v>1</v>
      </c>
      <c r="B6" s="22" t="s">
        <v>272</v>
      </c>
      <c r="C6" s="22" t="s">
        <v>79</v>
      </c>
      <c r="D6" s="22" t="s">
        <v>249</v>
      </c>
      <c r="E6" s="23">
        <v>0.05</v>
      </c>
      <c r="F6" s="23">
        <v>1977</v>
      </c>
      <c r="G6" s="22" t="s">
        <v>1364</v>
      </c>
    </row>
    <row r="7" spans="1:7" x14ac:dyDescent="0.25">
      <c r="A7" s="21">
        <v>2</v>
      </c>
      <c r="B7" s="22" t="s">
        <v>273</v>
      </c>
      <c r="C7" s="22" t="s">
        <v>79</v>
      </c>
      <c r="D7" s="22" t="s">
        <v>249</v>
      </c>
      <c r="E7" s="23">
        <v>0.05</v>
      </c>
      <c r="F7" s="23">
        <v>1977</v>
      </c>
      <c r="G7" s="22" t="s">
        <v>1365</v>
      </c>
    </row>
    <row r="8" spans="1:7" x14ac:dyDescent="0.25">
      <c r="A8" s="21">
        <v>3</v>
      </c>
      <c r="B8" s="22" t="s">
        <v>274</v>
      </c>
      <c r="C8" s="22" t="s">
        <v>79</v>
      </c>
      <c r="D8" s="22" t="s">
        <v>249</v>
      </c>
      <c r="E8" s="23">
        <v>11.99</v>
      </c>
      <c r="F8" s="23">
        <v>1977</v>
      </c>
      <c r="G8" s="22" t="s">
        <v>1366</v>
      </c>
    </row>
    <row r="9" spans="1:7" x14ac:dyDescent="0.25">
      <c r="A9" s="21">
        <v>4</v>
      </c>
      <c r="B9" s="22" t="s">
        <v>275</v>
      </c>
      <c r="C9" s="22" t="s">
        <v>79</v>
      </c>
      <c r="D9" s="22" t="s">
        <v>249</v>
      </c>
      <c r="E9" s="23">
        <v>5.03</v>
      </c>
      <c r="F9" s="23">
        <v>1977</v>
      </c>
      <c r="G9" s="22" t="s">
        <v>1367</v>
      </c>
    </row>
    <row r="10" spans="1:7" x14ac:dyDescent="0.25">
      <c r="A10" s="21">
        <v>5</v>
      </c>
      <c r="B10" s="22" t="s">
        <v>276</v>
      </c>
      <c r="C10" s="22" t="s">
        <v>79</v>
      </c>
      <c r="D10" s="22" t="s">
        <v>249</v>
      </c>
      <c r="E10" s="23">
        <v>0.08</v>
      </c>
      <c r="F10" s="23">
        <v>1977</v>
      </c>
      <c r="G10" s="22" t="s">
        <v>1368</v>
      </c>
    </row>
    <row r="11" spans="1:7" x14ac:dyDescent="0.25">
      <c r="A11" s="21">
        <v>6</v>
      </c>
      <c r="B11" s="22" t="s">
        <v>277</v>
      </c>
      <c r="C11" s="22" t="s">
        <v>79</v>
      </c>
      <c r="D11" s="22" t="s">
        <v>249</v>
      </c>
      <c r="E11" s="23">
        <v>3.46</v>
      </c>
      <c r="F11" s="23">
        <v>1977</v>
      </c>
      <c r="G11" s="22" t="s">
        <v>1369</v>
      </c>
    </row>
    <row r="12" spans="1:7" x14ac:dyDescent="0.25">
      <c r="A12" s="21">
        <v>7</v>
      </c>
      <c r="B12" s="22" t="s">
        <v>278</v>
      </c>
      <c r="C12" s="22" t="s">
        <v>79</v>
      </c>
      <c r="D12" s="22" t="s">
        <v>249</v>
      </c>
      <c r="E12" s="23">
        <v>0.08</v>
      </c>
      <c r="F12" s="23">
        <v>1977</v>
      </c>
      <c r="G12" s="22" t="s">
        <v>1370</v>
      </c>
    </row>
    <row r="13" spans="1:7" x14ac:dyDescent="0.25">
      <c r="A13" s="21">
        <v>8</v>
      </c>
      <c r="B13" s="22" t="s">
        <v>279</v>
      </c>
      <c r="C13" s="22" t="s">
        <v>79</v>
      </c>
      <c r="D13" s="22" t="s">
        <v>249</v>
      </c>
      <c r="E13" s="23">
        <v>0.26</v>
      </c>
      <c r="F13" s="23">
        <v>1977</v>
      </c>
      <c r="G13" s="22" t="s">
        <v>1371</v>
      </c>
    </row>
    <row r="14" spans="1:7" x14ac:dyDescent="0.25">
      <c r="A14" s="21">
        <v>9</v>
      </c>
      <c r="B14" s="22" t="s">
        <v>280</v>
      </c>
      <c r="C14" s="22" t="s">
        <v>79</v>
      </c>
      <c r="D14" s="22" t="s">
        <v>249</v>
      </c>
      <c r="E14" s="23">
        <v>1.1399999999999999</v>
      </c>
      <c r="F14" s="23">
        <v>1977</v>
      </c>
      <c r="G14" s="22" t="s">
        <v>1372</v>
      </c>
    </row>
    <row r="15" spans="1:7" x14ac:dyDescent="0.25">
      <c r="A15" s="21">
        <v>10</v>
      </c>
      <c r="B15" s="22" t="s">
        <v>281</v>
      </c>
      <c r="C15" s="22" t="s">
        <v>79</v>
      </c>
      <c r="D15" s="22" t="s">
        <v>249</v>
      </c>
      <c r="E15" s="23">
        <v>2.5499999999999998</v>
      </c>
      <c r="F15" s="23">
        <v>1977</v>
      </c>
      <c r="G15" s="22" t="s">
        <v>1373</v>
      </c>
    </row>
    <row r="16" spans="1:7" x14ac:dyDescent="0.25">
      <c r="A16" s="21">
        <v>11</v>
      </c>
      <c r="B16" s="22" t="s">
        <v>282</v>
      </c>
      <c r="C16" s="22" t="s">
        <v>79</v>
      </c>
      <c r="D16" s="22" t="s">
        <v>249</v>
      </c>
      <c r="E16" s="23">
        <v>0.23</v>
      </c>
      <c r="F16" s="23">
        <v>1977</v>
      </c>
      <c r="G16" s="22" t="s">
        <v>1374</v>
      </c>
    </row>
    <row r="17" spans="1:7" x14ac:dyDescent="0.25">
      <c r="A17" s="21">
        <v>12</v>
      </c>
      <c r="B17" s="22" t="s">
        <v>283</v>
      </c>
      <c r="C17" s="22" t="s">
        <v>79</v>
      </c>
      <c r="D17" s="22" t="s">
        <v>249</v>
      </c>
      <c r="E17" s="23">
        <v>9.33</v>
      </c>
      <c r="F17" s="23">
        <v>1977</v>
      </c>
      <c r="G17" s="22" t="s">
        <v>1375</v>
      </c>
    </row>
    <row r="18" spans="1:7" x14ac:dyDescent="0.25">
      <c r="A18" s="21">
        <v>13</v>
      </c>
      <c r="B18" s="22" t="s">
        <v>284</v>
      </c>
      <c r="C18" s="22" t="s">
        <v>79</v>
      </c>
      <c r="D18" s="22" t="s">
        <v>256</v>
      </c>
      <c r="E18" s="23">
        <v>426.23</v>
      </c>
      <c r="F18" s="23">
        <v>1992</v>
      </c>
      <c r="G18" s="22" t="s">
        <v>1376</v>
      </c>
    </row>
    <row r="19" spans="1:7" x14ac:dyDescent="0.25">
      <c r="A19" s="21">
        <v>14</v>
      </c>
      <c r="B19" s="22" t="s">
        <v>285</v>
      </c>
      <c r="C19" s="22" t="s">
        <v>79</v>
      </c>
      <c r="D19" s="22" t="s">
        <v>249</v>
      </c>
      <c r="E19" s="23">
        <v>0.13</v>
      </c>
      <c r="F19" s="23">
        <v>1977</v>
      </c>
      <c r="G19" s="22" t="s">
        <v>1377</v>
      </c>
    </row>
    <row r="20" spans="1:7" x14ac:dyDescent="0.25">
      <c r="A20" s="21">
        <v>15</v>
      </c>
      <c r="B20" s="22" t="s">
        <v>286</v>
      </c>
      <c r="C20" s="22" t="s">
        <v>79</v>
      </c>
      <c r="D20" s="22" t="s">
        <v>249</v>
      </c>
      <c r="E20" s="23">
        <v>9.51</v>
      </c>
      <c r="F20" s="23">
        <v>1977</v>
      </c>
      <c r="G20" s="22" t="s">
        <v>1378</v>
      </c>
    </row>
    <row r="21" spans="1:7" x14ac:dyDescent="0.25">
      <c r="A21" s="21">
        <v>16</v>
      </c>
      <c r="B21" s="22" t="s">
        <v>287</v>
      </c>
      <c r="C21" s="22" t="s">
        <v>79</v>
      </c>
      <c r="D21" s="22" t="s">
        <v>249</v>
      </c>
      <c r="E21" s="23">
        <v>0.54</v>
      </c>
      <c r="F21" s="23">
        <v>1977</v>
      </c>
      <c r="G21" s="22" t="s">
        <v>1379</v>
      </c>
    </row>
    <row r="22" spans="1:7" x14ac:dyDescent="0.25">
      <c r="A22" s="21">
        <v>17</v>
      </c>
      <c r="B22" s="22" t="s">
        <v>288</v>
      </c>
      <c r="C22" s="22" t="s">
        <v>79</v>
      </c>
      <c r="D22" s="22" t="s">
        <v>249</v>
      </c>
      <c r="E22" s="23">
        <v>0.65</v>
      </c>
      <c r="F22" s="23">
        <v>1977</v>
      </c>
      <c r="G22" s="22" t="s">
        <v>1380</v>
      </c>
    </row>
    <row r="23" spans="1:7" ht="30" x14ac:dyDescent="0.25">
      <c r="A23" s="21">
        <v>18</v>
      </c>
      <c r="B23" s="22" t="s">
        <v>289</v>
      </c>
      <c r="C23" s="22" t="s">
        <v>79</v>
      </c>
      <c r="D23" s="22" t="s">
        <v>249</v>
      </c>
      <c r="E23" s="23">
        <v>0.16</v>
      </c>
      <c r="F23" s="23">
        <v>1977</v>
      </c>
      <c r="G23" s="22" t="s">
        <v>1381</v>
      </c>
    </row>
    <row r="24" spans="1:7" x14ac:dyDescent="0.25">
      <c r="A24" s="21">
        <v>19</v>
      </c>
      <c r="B24" s="22" t="s">
        <v>290</v>
      </c>
      <c r="C24" s="22" t="s">
        <v>79</v>
      </c>
      <c r="D24" s="22" t="s">
        <v>249</v>
      </c>
      <c r="E24" s="23">
        <v>0.03</v>
      </c>
      <c r="F24" s="23">
        <v>1977</v>
      </c>
      <c r="G24" s="22" t="s">
        <v>1382</v>
      </c>
    </row>
    <row r="25" spans="1:7" x14ac:dyDescent="0.25">
      <c r="A25" s="21">
        <v>20</v>
      </c>
      <c r="B25" s="22" t="s">
        <v>376</v>
      </c>
      <c r="C25" s="22" t="s">
        <v>79</v>
      </c>
      <c r="D25" s="22" t="s">
        <v>249</v>
      </c>
      <c r="E25" s="23">
        <v>5.82</v>
      </c>
      <c r="F25" s="23">
        <v>1997</v>
      </c>
      <c r="G25" s="22" t="s">
        <v>1383</v>
      </c>
    </row>
    <row r="26" spans="1:7" x14ac:dyDescent="0.25">
      <c r="A26" s="21">
        <v>21</v>
      </c>
      <c r="B26" s="22" t="s">
        <v>291</v>
      </c>
      <c r="C26" s="22" t="s">
        <v>79</v>
      </c>
      <c r="D26" s="22" t="s">
        <v>249</v>
      </c>
      <c r="E26" s="23">
        <v>10.49</v>
      </c>
      <c r="F26" s="23">
        <v>1977</v>
      </c>
      <c r="G26" s="22" t="s">
        <v>1384</v>
      </c>
    </row>
    <row r="27" spans="1:7" x14ac:dyDescent="0.25">
      <c r="A27" s="21">
        <v>22</v>
      </c>
      <c r="B27" s="22" t="s">
        <v>292</v>
      </c>
      <c r="C27" s="22" t="s">
        <v>79</v>
      </c>
      <c r="D27" s="22" t="s">
        <v>249</v>
      </c>
      <c r="E27" s="23">
        <v>0.13</v>
      </c>
      <c r="F27" s="23">
        <v>1977</v>
      </c>
      <c r="G27" s="22" t="s">
        <v>1385</v>
      </c>
    </row>
    <row r="28" spans="1:7" x14ac:dyDescent="0.25">
      <c r="A28" s="21">
        <v>23</v>
      </c>
      <c r="B28" s="22" t="s">
        <v>293</v>
      </c>
      <c r="C28" s="22" t="s">
        <v>79</v>
      </c>
      <c r="D28" s="22" t="s">
        <v>249</v>
      </c>
      <c r="E28" s="23">
        <v>0.13</v>
      </c>
      <c r="F28" s="23">
        <v>1977</v>
      </c>
      <c r="G28" s="22" t="s">
        <v>1386</v>
      </c>
    </row>
    <row r="29" spans="1:7" x14ac:dyDescent="0.25">
      <c r="A29" s="21">
        <v>24</v>
      </c>
      <c r="B29" s="22" t="s">
        <v>294</v>
      </c>
      <c r="C29" s="22" t="s">
        <v>79</v>
      </c>
      <c r="D29" s="22" t="s">
        <v>249</v>
      </c>
      <c r="E29" s="23">
        <v>0.73</v>
      </c>
      <c r="F29" s="23">
        <v>1977</v>
      </c>
      <c r="G29" s="22" t="s">
        <v>1387</v>
      </c>
    </row>
    <row r="30" spans="1:7" x14ac:dyDescent="0.25">
      <c r="A30" s="21">
        <v>25</v>
      </c>
      <c r="B30" s="22" t="s">
        <v>295</v>
      </c>
      <c r="C30" s="22" t="s">
        <v>79</v>
      </c>
      <c r="D30" s="22" t="s">
        <v>249</v>
      </c>
      <c r="E30" s="23">
        <v>6.11</v>
      </c>
      <c r="F30" s="23">
        <v>1977</v>
      </c>
      <c r="G30" s="22" t="s">
        <v>1388</v>
      </c>
    </row>
    <row r="31" spans="1:7" ht="30" x14ac:dyDescent="0.25">
      <c r="A31" s="21">
        <v>26</v>
      </c>
      <c r="B31" s="22" t="s">
        <v>296</v>
      </c>
      <c r="C31" s="22" t="s">
        <v>79</v>
      </c>
      <c r="D31" s="22" t="s">
        <v>249</v>
      </c>
      <c r="E31" s="23">
        <v>3.55</v>
      </c>
      <c r="F31" s="23">
        <v>1977</v>
      </c>
      <c r="G31" s="22" t="s">
        <v>1389</v>
      </c>
    </row>
    <row r="32" spans="1:7" x14ac:dyDescent="0.25">
      <c r="A32" s="21">
        <v>27</v>
      </c>
      <c r="B32" s="22" t="s">
        <v>297</v>
      </c>
      <c r="C32" s="22" t="s">
        <v>79</v>
      </c>
      <c r="D32" s="22" t="s">
        <v>249</v>
      </c>
      <c r="E32" s="23">
        <v>0.05</v>
      </c>
      <c r="F32" s="23">
        <v>1977</v>
      </c>
      <c r="G32" s="22" t="s">
        <v>1390</v>
      </c>
    </row>
    <row r="33" spans="1:7" x14ac:dyDescent="0.25">
      <c r="A33" s="21">
        <v>28</v>
      </c>
      <c r="B33" s="22" t="s">
        <v>298</v>
      </c>
      <c r="C33" s="22" t="s">
        <v>79</v>
      </c>
      <c r="D33" s="22" t="s">
        <v>249</v>
      </c>
      <c r="E33" s="23">
        <v>9.36</v>
      </c>
      <c r="F33" s="23">
        <v>1977</v>
      </c>
      <c r="G33" s="22" t="s">
        <v>1391</v>
      </c>
    </row>
    <row r="34" spans="1:7" x14ac:dyDescent="0.25">
      <c r="A34" s="21">
        <v>29</v>
      </c>
      <c r="B34" s="22" t="s">
        <v>299</v>
      </c>
      <c r="C34" s="22" t="s">
        <v>79</v>
      </c>
      <c r="D34" s="22" t="s">
        <v>249</v>
      </c>
      <c r="E34" s="23">
        <v>0.96</v>
      </c>
      <c r="F34" s="23">
        <v>1977</v>
      </c>
      <c r="G34" s="22" t="s">
        <v>1392</v>
      </c>
    </row>
    <row r="35" spans="1:7" x14ac:dyDescent="0.25">
      <c r="A35" s="21">
        <v>30</v>
      </c>
      <c r="B35" s="22" t="s">
        <v>300</v>
      </c>
      <c r="C35" s="22" t="s">
        <v>79</v>
      </c>
      <c r="D35" s="22" t="s">
        <v>256</v>
      </c>
      <c r="E35" s="23">
        <v>110</v>
      </c>
      <c r="F35" s="23">
        <v>1992</v>
      </c>
      <c r="G35" s="22" t="s">
        <v>1393</v>
      </c>
    </row>
    <row r="36" spans="1:7" x14ac:dyDescent="0.25">
      <c r="A36" s="21">
        <v>31</v>
      </c>
      <c r="B36" s="22" t="s">
        <v>375</v>
      </c>
      <c r="C36" s="22" t="s">
        <v>79</v>
      </c>
      <c r="D36" s="22" t="s">
        <v>249</v>
      </c>
      <c r="E36" s="23">
        <v>11.44</v>
      </c>
      <c r="F36" s="23">
        <v>1997</v>
      </c>
      <c r="G36" s="22" t="s">
        <v>1394</v>
      </c>
    </row>
    <row r="37" spans="1:7" x14ac:dyDescent="0.25">
      <c r="A37" s="21">
        <v>32</v>
      </c>
      <c r="B37" s="22" t="s">
        <v>301</v>
      </c>
      <c r="C37" s="22" t="s">
        <v>79</v>
      </c>
      <c r="D37" s="22" t="s">
        <v>249</v>
      </c>
      <c r="E37" s="23">
        <v>0.05</v>
      </c>
      <c r="F37" s="23">
        <v>1977</v>
      </c>
      <c r="G37" s="22" t="s">
        <v>1395</v>
      </c>
    </row>
    <row r="38" spans="1:7" x14ac:dyDescent="0.25">
      <c r="A38" s="21">
        <v>33</v>
      </c>
      <c r="B38" s="22" t="s">
        <v>302</v>
      </c>
      <c r="C38" s="22" t="s">
        <v>79</v>
      </c>
      <c r="D38" s="22" t="s">
        <v>249</v>
      </c>
      <c r="E38" s="23">
        <v>0.16</v>
      </c>
      <c r="F38" s="23">
        <v>1977</v>
      </c>
      <c r="G38" s="22" t="s">
        <v>1396</v>
      </c>
    </row>
    <row r="39" spans="1:7" x14ac:dyDescent="0.25">
      <c r="A39" s="21">
        <v>34</v>
      </c>
      <c r="B39" s="22" t="s">
        <v>303</v>
      </c>
      <c r="C39" s="22" t="s">
        <v>79</v>
      </c>
      <c r="D39" s="22" t="s">
        <v>249</v>
      </c>
      <c r="E39" s="23">
        <v>0.01</v>
      </c>
      <c r="F39" s="23">
        <v>1977</v>
      </c>
      <c r="G39" s="22" t="s">
        <v>1397</v>
      </c>
    </row>
    <row r="40" spans="1:7" x14ac:dyDescent="0.25">
      <c r="A40" s="21">
        <v>35</v>
      </c>
      <c r="B40" s="22" t="s">
        <v>304</v>
      </c>
      <c r="C40" s="22" t="s">
        <v>79</v>
      </c>
      <c r="D40" s="22" t="s">
        <v>249</v>
      </c>
      <c r="E40" s="23">
        <v>0.47</v>
      </c>
      <c r="F40" s="23">
        <v>1977</v>
      </c>
      <c r="G40" s="22" t="s">
        <v>1398</v>
      </c>
    </row>
    <row r="41" spans="1:7" x14ac:dyDescent="0.25">
      <c r="A41" s="21">
        <v>36</v>
      </c>
      <c r="B41" s="22" t="s">
        <v>305</v>
      </c>
      <c r="C41" s="22" t="s">
        <v>79</v>
      </c>
      <c r="D41" s="22" t="s">
        <v>249</v>
      </c>
      <c r="E41" s="23">
        <v>133.87</v>
      </c>
      <c r="F41" s="23">
        <v>1977</v>
      </c>
      <c r="G41" s="22" t="s">
        <v>1399</v>
      </c>
    </row>
    <row r="42" spans="1:7" x14ac:dyDescent="0.25">
      <c r="A42" s="21">
        <v>37</v>
      </c>
      <c r="B42" s="22" t="s">
        <v>306</v>
      </c>
      <c r="C42" s="22" t="s">
        <v>79</v>
      </c>
      <c r="D42" s="22" t="s">
        <v>249</v>
      </c>
      <c r="E42" s="23">
        <v>2.1</v>
      </c>
      <c r="F42" s="23">
        <v>1977</v>
      </c>
      <c r="G42" s="22" t="s">
        <v>1400</v>
      </c>
    </row>
    <row r="43" spans="1:7" x14ac:dyDescent="0.25">
      <c r="A43" s="21">
        <v>38</v>
      </c>
      <c r="B43" s="22" t="s">
        <v>307</v>
      </c>
      <c r="C43" s="22" t="s">
        <v>79</v>
      </c>
      <c r="D43" s="22" t="s">
        <v>249</v>
      </c>
      <c r="E43" s="23">
        <v>0.52</v>
      </c>
      <c r="F43" s="23">
        <v>1977</v>
      </c>
      <c r="G43" s="22" t="s">
        <v>1401</v>
      </c>
    </row>
    <row r="44" spans="1:7" x14ac:dyDescent="0.25">
      <c r="A44" s="21">
        <v>39</v>
      </c>
      <c r="B44" s="22" t="s">
        <v>371</v>
      </c>
      <c r="C44" s="22" t="s">
        <v>79</v>
      </c>
      <c r="D44" s="22" t="s">
        <v>249</v>
      </c>
      <c r="E44" s="23">
        <v>0.56999999999999995</v>
      </c>
      <c r="F44" s="23">
        <v>1987</v>
      </c>
      <c r="G44" s="22" t="s">
        <v>1402</v>
      </c>
    </row>
    <row r="45" spans="1:7" x14ac:dyDescent="0.25">
      <c r="A45" s="21">
        <v>40</v>
      </c>
      <c r="B45" s="22" t="s">
        <v>308</v>
      </c>
      <c r="C45" s="22" t="s">
        <v>79</v>
      </c>
      <c r="D45" s="22" t="s">
        <v>249</v>
      </c>
      <c r="E45" s="23">
        <v>8</v>
      </c>
      <c r="F45" s="23">
        <v>1977</v>
      </c>
      <c r="G45" s="22" t="s">
        <v>1403</v>
      </c>
    </row>
    <row r="46" spans="1:7" x14ac:dyDescent="0.25">
      <c r="A46" s="21">
        <v>41</v>
      </c>
      <c r="B46" s="22" t="s">
        <v>309</v>
      </c>
      <c r="C46" s="22" t="s">
        <v>79</v>
      </c>
      <c r="D46" s="22" t="s">
        <v>249</v>
      </c>
      <c r="E46" s="23">
        <v>29.48</v>
      </c>
      <c r="F46" s="23">
        <v>1977</v>
      </c>
      <c r="G46" s="22" t="s">
        <v>1404</v>
      </c>
    </row>
    <row r="47" spans="1:7" x14ac:dyDescent="0.25">
      <c r="A47" s="21">
        <v>42</v>
      </c>
      <c r="B47" s="22" t="s">
        <v>310</v>
      </c>
      <c r="C47" s="22" t="s">
        <v>79</v>
      </c>
      <c r="D47" s="22" t="s">
        <v>249</v>
      </c>
      <c r="E47" s="23">
        <v>0.96</v>
      </c>
      <c r="F47" s="23">
        <v>1977</v>
      </c>
      <c r="G47" s="22" t="s">
        <v>1405</v>
      </c>
    </row>
    <row r="48" spans="1:7" x14ac:dyDescent="0.25">
      <c r="A48" s="21">
        <v>43</v>
      </c>
      <c r="B48" s="22" t="s">
        <v>311</v>
      </c>
      <c r="C48" s="22" t="s">
        <v>79</v>
      </c>
      <c r="D48" s="22" t="s">
        <v>249</v>
      </c>
      <c r="E48" s="23">
        <v>22.21</v>
      </c>
      <c r="F48" s="23">
        <v>1977</v>
      </c>
      <c r="G48" s="22" t="s">
        <v>1406</v>
      </c>
    </row>
    <row r="49" spans="1:7" ht="30" x14ac:dyDescent="0.25">
      <c r="A49" s="21">
        <v>44</v>
      </c>
      <c r="B49" s="24" t="s">
        <v>312</v>
      </c>
      <c r="C49" s="22" t="s">
        <v>79</v>
      </c>
      <c r="D49" s="22" t="s">
        <v>256</v>
      </c>
      <c r="E49" s="23">
        <v>281.5</v>
      </c>
      <c r="F49" s="23">
        <v>1983</v>
      </c>
      <c r="G49" s="24" t="s">
        <v>1407</v>
      </c>
    </row>
    <row r="50" spans="1:7" x14ac:dyDescent="0.25">
      <c r="A50" s="21">
        <v>45</v>
      </c>
      <c r="B50" s="22" t="s">
        <v>313</v>
      </c>
      <c r="C50" s="22" t="s">
        <v>79</v>
      </c>
      <c r="D50" s="22" t="s">
        <v>249</v>
      </c>
      <c r="E50" s="23">
        <v>0.39</v>
      </c>
      <c r="F50" s="23">
        <v>1977</v>
      </c>
      <c r="G50" s="22" t="s">
        <v>1408</v>
      </c>
    </row>
    <row r="51" spans="1:7" x14ac:dyDescent="0.25">
      <c r="A51" s="21">
        <v>46</v>
      </c>
      <c r="B51" s="22" t="s">
        <v>314</v>
      </c>
      <c r="C51" s="22" t="s">
        <v>79</v>
      </c>
      <c r="D51" s="22" t="s">
        <v>249</v>
      </c>
      <c r="E51" s="23">
        <v>0.78</v>
      </c>
      <c r="F51" s="23">
        <v>1977</v>
      </c>
      <c r="G51" s="22" t="s">
        <v>1409</v>
      </c>
    </row>
    <row r="52" spans="1:7" x14ac:dyDescent="0.25">
      <c r="A52" s="21">
        <v>47</v>
      </c>
      <c r="B52" s="22" t="s">
        <v>315</v>
      </c>
      <c r="C52" s="22" t="s">
        <v>79</v>
      </c>
      <c r="D52" s="22" t="s">
        <v>249</v>
      </c>
      <c r="E52" s="23">
        <v>0.1</v>
      </c>
      <c r="F52" s="23">
        <v>1977</v>
      </c>
      <c r="G52" s="22" t="s">
        <v>1410</v>
      </c>
    </row>
    <row r="53" spans="1:7" x14ac:dyDescent="0.25">
      <c r="A53" s="21">
        <v>48</v>
      </c>
      <c r="B53" s="22" t="s">
        <v>316</v>
      </c>
      <c r="C53" s="22" t="s">
        <v>79</v>
      </c>
      <c r="D53" s="22" t="s">
        <v>249</v>
      </c>
      <c r="E53" s="23">
        <v>0.12</v>
      </c>
      <c r="F53" s="23">
        <v>1977</v>
      </c>
      <c r="G53" s="22" t="s">
        <v>1411</v>
      </c>
    </row>
    <row r="54" spans="1:7" x14ac:dyDescent="0.25">
      <c r="A54" s="21">
        <v>49</v>
      </c>
      <c r="B54" s="22" t="s">
        <v>317</v>
      </c>
      <c r="C54" s="22" t="s">
        <v>79</v>
      </c>
      <c r="D54" s="22" t="s">
        <v>256</v>
      </c>
      <c r="E54" s="23">
        <v>0.44</v>
      </c>
      <c r="F54" s="23">
        <v>1987</v>
      </c>
      <c r="G54" s="22" t="s">
        <v>1412</v>
      </c>
    </row>
    <row r="55" spans="1:7" x14ac:dyDescent="0.25">
      <c r="A55" s="21">
        <v>50</v>
      </c>
      <c r="B55" s="22" t="s">
        <v>318</v>
      </c>
      <c r="C55" s="22" t="s">
        <v>79</v>
      </c>
      <c r="D55" s="22" t="s">
        <v>249</v>
      </c>
      <c r="E55" s="23">
        <v>0.21</v>
      </c>
      <c r="F55" s="23">
        <v>1977</v>
      </c>
      <c r="G55" s="22" t="s">
        <v>1413</v>
      </c>
    </row>
    <row r="56" spans="1:7" x14ac:dyDescent="0.25">
      <c r="A56" s="21">
        <v>51</v>
      </c>
      <c r="B56" s="22" t="s">
        <v>319</v>
      </c>
      <c r="C56" s="22" t="s">
        <v>79</v>
      </c>
      <c r="D56" s="22" t="s">
        <v>256</v>
      </c>
      <c r="E56" s="23">
        <v>46.62</v>
      </c>
      <c r="F56" s="23">
        <v>1987</v>
      </c>
      <c r="G56" s="22" t="s">
        <v>1414</v>
      </c>
    </row>
    <row r="57" spans="1:7" x14ac:dyDescent="0.25">
      <c r="A57" s="21">
        <v>52</v>
      </c>
      <c r="B57" s="22" t="s">
        <v>320</v>
      </c>
      <c r="C57" s="22" t="s">
        <v>79</v>
      </c>
      <c r="D57" s="22" t="s">
        <v>249</v>
      </c>
      <c r="E57" s="23">
        <v>6.81</v>
      </c>
      <c r="F57" s="23">
        <v>1977</v>
      </c>
      <c r="G57" s="22" t="s">
        <v>1415</v>
      </c>
    </row>
    <row r="58" spans="1:7" x14ac:dyDescent="0.25">
      <c r="A58" s="21">
        <v>53</v>
      </c>
      <c r="B58" s="22" t="s">
        <v>321</v>
      </c>
      <c r="C58" s="22" t="s">
        <v>79</v>
      </c>
      <c r="D58" s="22" t="s">
        <v>249</v>
      </c>
      <c r="E58" s="23">
        <v>0.75</v>
      </c>
      <c r="F58" s="23">
        <v>1977</v>
      </c>
      <c r="G58" s="22" t="s">
        <v>1416</v>
      </c>
    </row>
    <row r="59" spans="1:7" x14ac:dyDescent="0.25">
      <c r="A59" s="21">
        <v>54</v>
      </c>
      <c r="B59" s="22" t="s">
        <v>322</v>
      </c>
      <c r="C59" s="22" t="s">
        <v>79</v>
      </c>
      <c r="D59" s="22" t="s">
        <v>256</v>
      </c>
      <c r="E59" s="23">
        <v>0.44</v>
      </c>
      <c r="F59" s="23">
        <v>1987</v>
      </c>
      <c r="G59" s="22" t="s">
        <v>1417</v>
      </c>
    </row>
    <row r="60" spans="1:7" x14ac:dyDescent="0.25">
      <c r="A60" s="21">
        <v>55</v>
      </c>
      <c r="B60" s="22" t="s">
        <v>323</v>
      </c>
      <c r="C60" s="22" t="s">
        <v>79</v>
      </c>
      <c r="D60" s="22" t="s">
        <v>249</v>
      </c>
      <c r="E60" s="23">
        <v>0.49</v>
      </c>
      <c r="F60" s="23">
        <v>1977</v>
      </c>
      <c r="G60" s="22" t="s">
        <v>1418</v>
      </c>
    </row>
    <row r="61" spans="1:7" x14ac:dyDescent="0.25">
      <c r="A61" s="21">
        <v>56</v>
      </c>
      <c r="B61" s="22" t="s">
        <v>324</v>
      </c>
      <c r="C61" s="22" t="s">
        <v>79</v>
      </c>
      <c r="D61" s="22" t="s">
        <v>249</v>
      </c>
      <c r="E61" s="23">
        <v>3.48</v>
      </c>
      <c r="F61" s="23">
        <v>1977</v>
      </c>
      <c r="G61" s="22" t="s">
        <v>1419</v>
      </c>
    </row>
    <row r="62" spans="1:7" x14ac:dyDescent="0.25">
      <c r="A62" s="21">
        <v>57</v>
      </c>
      <c r="B62" s="22" t="s">
        <v>325</v>
      </c>
      <c r="C62" s="22" t="s">
        <v>79</v>
      </c>
      <c r="D62" s="22" t="s">
        <v>249</v>
      </c>
      <c r="E62" s="23">
        <v>0.16</v>
      </c>
      <c r="F62" s="23">
        <v>1977</v>
      </c>
      <c r="G62" s="22" t="s">
        <v>1420</v>
      </c>
    </row>
    <row r="63" spans="1:7" x14ac:dyDescent="0.25">
      <c r="A63" s="21">
        <v>58</v>
      </c>
      <c r="B63" s="22" t="s">
        <v>326</v>
      </c>
      <c r="C63" s="22" t="s">
        <v>79</v>
      </c>
      <c r="D63" s="22" t="s">
        <v>249</v>
      </c>
      <c r="E63" s="23">
        <v>0.1</v>
      </c>
      <c r="F63" s="23">
        <v>1977</v>
      </c>
      <c r="G63" s="22" t="s">
        <v>1421</v>
      </c>
    </row>
    <row r="64" spans="1:7" x14ac:dyDescent="0.25">
      <c r="A64" s="21">
        <v>59</v>
      </c>
      <c r="B64" s="22" t="s">
        <v>327</v>
      </c>
      <c r="C64" s="22" t="s">
        <v>79</v>
      </c>
      <c r="D64" s="22" t="s">
        <v>249</v>
      </c>
      <c r="E64" s="23">
        <v>0.13</v>
      </c>
      <c r="F64" s="23">
        <v>1977</v>
      </c>
      <c r="G64" s="22" t="s">
        <v>1422</v>
      </c>
    </row>
    <row r="65" spans="1:7" x14ac:dyDescent="0.25">
      <c r="A65" s="21">
        <v>60</v>
      </c>
      <c r="B65" s="22" t="s">
        <v>328</v>
      </c>
      <c r="C65" s="22" t="s">
        <v>79</v>
      </c>
      <c r="D65" s="22" t="s">
        <v>249</v>
      </c>
      <c r="E65" s="23">
        <v>0.08</v>
      </c>
      <c r="F65" s="23">
        <v>1977</v>
      </c>
      <c r="G65" s="22" t="s">
        <v>1423</v>
      </c>
    </row>
    <row r="66" spans="1:7" x14ac:dyDescent="0.25">
      <c r="A66" s="21">
        <v>61</v>
      </c>
      <c r="B66" s="22" t="s">
        <v>329</v>
      </c>
      <c r="C66" s="22" t="s">
        <v>79</v>
      </c>
      <c r="D66" s="22" t="s">
        <v>249</v>
      </c>
      <c r="E66" s="23">
        <v>0.21</v>
      </c>
      <c r="F66" s="23">
        <v>1977</v>
      </c>
      <c r="G66" s="22" t="s">
        <v>1424</v>
      </c>
    </row>
    <row r="67" spans="1:7" x14ac:dyDescent="0.25">
      <c r="A67" s="21">
        <v>62</v>
      </c>
      <c r="B67" s="22" t="s">
        <v>330</v>
      </c>
      <c r="C67" s="22" t="s">
        <v>79</v>
      </c>
      <c r="D67" s="22" t="s">
        <v>249</v>
      </c>
      <c r="E67" s="23">
        <v>7.36</v>
      </c>
      <c r="F67" s="23">
        <v>1977</v>
      </c>
      <c r="G67" s="22" t="s">
        <v>1425</v>
      </c>
    </row>
    <row r="68" spans="1:7" x14ac:dyDescent="0.25">
      <c r="A68" s="21">
        <v>63</v>
      </c>
      <c r="B68" s="22" t="s">
        <v>331</v>
      </c>
      <c r="C68" s="22" t="s">
        <v>79</v>
      </c>
      <c r="D68" s="22" t="s">
        <v>249</v>
      </c>
      <c r="E68" s="23">
        <v>0.34</v>
      </c>
      <c r="F68" s="23">
        <v>1977</v>
      </c>
      <c r="G68" s="22" t="s">
        <v>1426</v>
      </c>
    </row>
    <row r="69" spans="1:7" x14ac:dyDescent="0.25">
      <c r="A69" s="21">
        <v>64</v>
      </c>
      <c r="B69" s="22" t="s">
        <v>332</v>
      </c>
      <c r="C69" s="22" t="s">
        <v>79</v>
      </c>
      <c r="D69" s="22" t="s">
        <v>249</v>
      </c>
      <c r="E69" s="23">
        <v>0.62</v>
      </c>
      <c r="F69" s="23">
        <v>1977</v>
      </c>
      <c r="G69" s="22" t="s">
        <v>1427</v>
      </c>
    </row>
    <row r="70" spans="1:7" x14ac:dyDescent="0.25">
      <c r="A70" s="21">
        <v>65</v>
      </c>
      <c r="B70" s="22" t="s">
        <v>333</v>
      </c>
      <c r="C70" s="22" t="s">
        <v>79</v>
      </c>
      <c r="D70" s="22" t="s">
        <v>249</v>
      </c>
      <c r="E70" s="23">
        <v>0.13</v>
      </c>
      <c r="F70" s="23">
        <v>1977</v>
      </c>
      <c r="G70" s="22" t="s">
        <v>1428</v>
      </c>
    </row>
    <row r="71" spans="1:7" x14ac:dyDescent="0.25">
      <c r="A71" s="21">
        <v>66</v>
      </c>
      <c r="B71" s="22" t="s">
        <v>334</v>
      </c>
      <c r="C71" s="22" t="s">
        <v>79</v>
      </c>
      <c r="D71" s="22" t="s">
        <v>249</v>
      </c>
      <c r="E71" s="23">
        <v>0.62</v>
      </c>
      <c r="F71" s="23">
        <v>1977</v>
      </c>
      <c r="G71" s="22" t="s">
        <v>1429</v>
      </c>
    </row>
    <row r="72" spans="1:7" x14ac:dyDescent="0.25">
      <c r="A72" s="21">
        <v>67</v>
      </c>
      <c r="B72" s="22" t="s">
        <v>335</v>
      </c>
      <c r="C72" s="22" t="s">
        <v>79</v>
      </c>
      <c r="D72" s="22" t="s">
        <v>249</v>
      </c>
      <c r="E72" s="23">
        <v>1.37</v>
      </c>
      <c r="F72" s="23">
        <v>1977</v>
      </c>
      <c r="G72" s="22" t="s">
        <v>1430</v>
      </c>
    </row>
    <row r="73" spans="1:7" x14ac:dyDescent="0.25">
      <c r="A73" s="21">
        <v>68</v>
      </c>
      <c r="B73" s="22" t="s">
        <v>336</v>
      </c>
      <c r="C73" s="22" t="s">
        <v>79</v>
      </c>
      <c r="D73" s="22" t="s">
        <v>249</v>
      </c>
      <c r="E73" s="23">
        <v>3.07</v>
      </c>
      <c r="F73" s="23">
        <v>1977</v>
      </c>
      <c r="G73" s="22" t="s">
        <v>1431</v>
      </c>
    </row>
    <row r="74" spans="1:7" x14ac:dyDescent="0.25">
      <c r="A74" s="21">
        <v>69</v>
      </c>
      <c r="B74" s="22" t="s">
        <v>337</v>
      </c>
      <c r="C74" s="22" t="s">
        <v>79</v>
      </c>
      <c r="D74" s="22" t="s">
        <v>249</v>
      </c>
      <c r="E74" s="23">
        <v>0.16</v>
      </c>
      <c r="F74" s="23">
        <v>1977</v>
      </c>
      <c r="G74" s="22" t="s">
        <v>1432</v>
      </c>
    </row>
    <row r="75" spans="1:7" x14ac:dyDescent="0.25">
      <c r="A75" s="21">
        <v>70</v>
      </c>
      <c r="B75" s="22" t="s">
        <v>338</v>
      </c>
      <c r="C75" s="22" t="s">
        <v>79</v>
      </c>
      <c r="D75" s="22" t="s">
        <v>249</v>
      </c>
      <c r="E75" s="23">
        <v>4.26</v>
      </c>
      <c r="F75" s="23">
        <v>1977</v>
      </c>
      <c r="G75" s="22" t="s">
        <v>1433</v>
      </c>
    </row>
    <row r="76" spans="1:7" x14ac:dyDescent="0.25">
      <c r="A76" s="21">
        <v>71</v>
      </c>
      <c r="B76" s="22" t="s">
        <v>339</v>
      </c>
      <c r="C76" s="22" t="s">
        <v>79</v>
      </c>
      <c r="D76" s="22" t="s">
        <v>256</v>
      </c>
      <c r="E76" s="23">
        <v>256.14</v>
      </c>
      <c r="F76" s="23">
        <v>1996</v>
      </c>
      <c r="G76" s="22" t="s">
        <v>1434</v>
      </c>
    </row>
    <row r="77" spans="1:7" x14ac:dyDescent="0.25">
      <c r="A77" s="21">
        <v>72</v>
      </c>
      <c r="B77" s="22" t="s">
        <v>340</v>
      </c>
      <c r="C77" s="22" t="s">
        <v>79</v>
      </c>
      <c r="D77" s="22" t="s">
        <v>249</v>
      </c>
      <c r="E77" s="23">
        <v>1.74</v>
      </c>
      <c r="F77" s="23">
        <v>1977</v>
      </c>
      <c r="G77" s="22" t="s">
        <v>1435</v>
      </c>
    </row>
    <row r="78" spans="1:7" x14ac:dyDescent="0.25">
      <c r="A78" s="21">
        <v>73</v>
      </c>
      <c r="B78" s="22" t="s">
        <v>341</v>
      </c>
      <c r="C78" s="22" t="s">
        <v>79</v>
      </c>
      <c r="D78" s="22" t="s">
        <v>249</v>
      </c>
      <c r="E78" s="23">
        <v>1.46</v>
      </c>
      <c r="F78" s="23">
        <v>1977</v>
      </c>
      <c r="G78" s="22" t="s">
        <v>1436</v>
      </c>
    </row>
    <row r="79" spans="1:7" x14ac:dyDescent="0.25">
      <c r="A79" s="21">
        <v>74</v>
      </c>
      <c r="B79" s="22" t="s">
        <v>342</v>
      </c>
      <c r="C79" s="22" t="s">
        <v>79</v>
      </c>
      <c r="D79" s="22" t="s">
        <v>249</v>
      </c>
      <c r="E79" s="23">
        <v>1.01</v>
      </c>
      <c r="F79" s="23">
        <v>1977</v>
      </c>
      <c r="G79" s="22" t="s">
        <v>1437</v>
      </c>
    </row>
    <row r="80" spans="1:7" x14ac:dyDescent="0.25">
      <c r="A80" s="21">
        <v>75</v>
      </c>
      <c r="B80" s="22" t="s">
        <v>343</v>
      </c>
      <c r="C80" s="22" t="s">
        <v>79</v>
      </c>
      <c r="D80" s="22" t="s">
        <v>249</v>
      </c>
      <c r="E80" s="23">
        <v>0.01</v>
      </c>
      <c r="F80" s="23">
        <v>1977</v>
      </c>
      <c r="G80" s="22" t="s">
        <v>1438</v>
      </c>
    </row>
    <row r="81" spans="1:7" x14ac:dyDescent="0.25">
      <c r="A81" s="21">
        <v>76</v>
      </c>
      <c r="B81" s="22" t="s">
        <v>344</v>
      </c>
      <c r="C81" s="22" t="s">
        <v>79</v>
      </c>
      <c r="D81" s="22" t="s">
        <v>256</v>
      </c>
      <c r="E81" s="23">
        <v>32.54</v>
      </c>
      <c r="F81" s="23">
        <v>1987</v>
      </c>
      <c r="G81" s="22" t="s">
        <v>1439</v>
      </c>
    </row>
    <row r="82" spans="1:7" x14ac:dyDescent="0.25">
      <c r="A82" s="21">
        <v>77</v>
      </c>
      <c r="B82" s="22" t="s">
        <v>345</v>
      </c>
      <c r="C82" s="22" t="s">
        <v>79</v>
      </c>
      <c r="D82" s="22" t="s">
        <v>249</v>
      </c>
      <c r="E82" s="23">
        <v>1.58</v>
      </c>
      <c r="F82" s="23">
        <v>1977</v>
      </c>
      <c r="G82" s="22" t="s">
        <v>1440</v>
      </c>
    </row>
    <row r="83" spans="1:7" ht="17.25" customHeight="1" x14ac:dyDescent="0.25">
      <c r="A83" s="21">
        <v>78</v>
      </c>
      <c r="B83" s="22" t="s">
        <v>346</v>
      </c>
      <c r="C83" s="22" t="s">
        <v>79</v>
      </c>
      <c r="D83" s="22" t="s">
        <v>249</v>
      </c>
      <c r="E83" s="23">
        <v>0.78</v>
      </c>
      <c r="F83" s="23">
        <v>1977</v>
      </c>
      <c r="G83" s="22" t="s">
        <v>1441</v>
      </c>
    </row>
    <row r="84" spans="1:7" x14ac:dyDescent="0.25">
      <c r="A84" s="21">
        <v>79</v>
      </c>
      <c r="B84" s="22" t="s">
        <v>347</v>
      </c>
      <c r="C84" s="22" t="s">
        <v>79</v>
      </c>
      <c r="D84" s="22" t="s">
        <v>249</v>
      </c>
      <c r="E84" s="23">
        <v>0.6</v>
      </c>
      <c r="F84" s="23">
        <v>1977</v>
      </c>
      <c r="G84" s="22" t="s">
        <v>1442</v>
      </c>
    </row>
    <row r="85" spans="1:7" x14ac:dyDescent="0.25">
      <c r="A85" s="21">
        <v>80</v>
      </c>
      <c r="B85" s="22" t="s">
        <v>348</v>
      </c>
      <c r="C85" s="22" t="s">
        <v>79</v>
      </c>
      <c r="D85" s="22" t="s">
        <v>249</v>
      </c>
      <c r="E85" s="23">
        <v>7.85</v>
      </c>
      <c r="F85" s="23">
        <v>1977</v>
      </c>
      <c r="G85" s="22" t="s">
        <v>1443</v>
      </c>
    </row>
    <row r="86" spans="1:7" ht="30" x14ac:dyDescent="0.25">
      <c r="A86" s="21">
        <v>81</v>
      </c>
      <c r="B86" s="22" t="s">
        <v>349</v>
      </c>
      <c r="C86" s="22" t="s">
        <v>79</v>
      </c>
      <c r="D86" s="22" t="s">
        <v>249</v>
      </c>
      <c r="E86" s="23">
        <v>1.06</v>
      </c>
      <c r="F86" s="23">
        <v>1977</v>
      </c>
      <c r="G86" s="22" t="s">
        <v>1444</v>
      </c>
    </row>
    <row r="87" spans="1:7" x14ac:dyDescent="0.25">
      <c r="A87" s="21">
        <v>82</v>
      </c>
      <c r="B87" s="22" t="s">
        <v>350</v>
      </c>
      <c r="C87" s="22" t="s">
        <v>79</v>
      </c>
      <c r="D87" s="22" t="s">
        <v>249</v>
      </c>
      <c r="E87" s="23">
        <v>0.36</v>
      </c>
      <c r="F87" s="23">
        <v>1977</v>
      </c>
      <c r="G87" s="22" t="s">
        <v>1445</v>
      </c>
    </row>
    <row r="88" spans="1:7" x14ac:dyDescent="0.25">
      <c r="A88" s="21">
        <v>83</v>
      </c>
      <c r="B88" s="22" t="s">
        <v>351</v>
      </c>
      <c r="C88" s="22" t="s">
        <v>79</v>
      </c>
      <c r="D88" s="22" t="s">
        <v>249</v>
      </c>
      <c r="E88" s="23">
        <v>0.73</v>
      </c>
      <c r="F88" s="23">
        <v>1977</v>
      </c>
      <c r="G88" s="22" t="s">
        <v>1446</v>
      </c>
    </row>
    <row r="89" spans="1:7" x14ac:dyDescent="0.25">
      <c r="A89" s="21">
        <v>84</v>
      </c>
      <c r="B89" s="22" t="s">
        <v>352</v>
      </c>
      <c r="C89" s="22" t="s">
        <v>79</v>
      </c>
      <c r="D89" s="22" t="s">
        <v>249</v>
      </c>
      <c r="E89" s="23">
        <v>0.03</v>
      </c>
      <c r="F89" s="23">
        <v>1977</v>
      </c>
      <c r="G89" s="22" t="s">
        <v>1447</v>
      </c>
    </row>
    <row r="90" spans="1:7" x14ac:dyDescent="0.25">
      <c r="A90" s="21">
        <v>85</v>
      </c>
      <c r="B90" s="22" t="s">
        <v>353</v>
      </c>
      <c r="C90" s="22" t="s">
        <v>79</v>
      </c>
      <c r="D90" s="22" t="s">
        <v>249</v>
      </c>
      <c r="E90" s="23">
        <v>1.24</v>
      </c>
      <c r="F90" s="23">
        <v>1977</v>
      </c>
      <c r="G90" s="22" t="s">
        <v>1448</v>
      </c>
    </row>
    <row r="91" spans="1:7" x14ac:dyDescent="0.25">
      <c r="A91" s="21">
        <v>86</v>
      </c>
      <c r="B91" s="22" t="s">
        <v>354</v>
      </c>
      <c r="C91" s="22" t="s">
        <v>79</v>
      </c>
      <c r="D91" s="22" t="s">
        <v>256</v>
      </c>
      <c r="E91" s="23">
        <v>0.03</v>
      </c>
      <c r="F91" s="23">
        <v>1987</v>
      </c>
      <c r="G91" s="22" t="s">
        <v>1449</v>
      </c>
    </row>
    <row r="92" spans="1:7" x14ac:dyDescent="0.25">
      <c r="A92" s="21">
        <v>87</v>
      </c>
      <c r="B92" s="22" t="s">
        <v>355</v>
      </c>
      <c r="C92" s="22" t="s">
        <v>79</v>
      </c>
      <c r="D92" s="22" t="s">
        <v>249</v>
      </c>
      <c r="E92" s="23">
        <v>1.17</v>
      </c>
      <c r="F92" s="23">
        <v>1977</v>
      </c>
      <c r="G92" s="22" t="s">
        <v>1450</v>
      </c>
    </row>
    <row r="93" spans="1:7" ht="30" x14ac:dyDescent="0.25">
      <c r="A93" s="21">
        <v>88</v>
      </c>
      <c r="B93" s="22" t="s">
        <v>356</v>
      </c>
      <c r="C93" s="22" t="s">
        <v>79</v>
      </c>
      <c r="D93" s="22" t="s">
        <v>249</v>
      </c>
      <c r="E93" s="23">
        <v>1.61</v>
      </c>
      <c r="F93" s="23">
        <v>1977</v>
      </c>
      <c r="G93" s="22" t="s">
        <v>1451</v>
      </c>
    </row>
    <row r="94" spans="1:7" x14ac:dyDescent="0.25">
      <c r="A94" s="21">
        <v>89</v>
      </c>
      <c r="B94" s="22" t="s">
        <v>357</v>
      </c>
      <c r="C94" s="22" t="s">
        <v>79</v>
      </c>
      <c r="D94" s="22" t="s">
        <v>249</v>
      </c>
      <c r="E94" s="23">
        <v>0.42</v>
      </c>
      <c r="F94" s="23">
        <v>1977</v>
      </c>
      <c r="G94" s="22" t="s">
        <v>1452</v>
      </c>
    </row>
    <row r="95" spans="1:7" x14ac:dyDescent="0.25">
      <c r="A95" s="21">
        <v>90</v>
      </c>
      <c r="B95" s="22" t="s">
        <v>358</v>
      </c>
      <c r="C95" s="22" t="s">
        <v>79</v>
      </c>
      <c r="D95" s="22" t="s">
        <v>249</v>
      </c>
      <c r="E95" s="23">
        <v>11.7</v>
      </c>
      <c r="F95" s="23">
        <v>1977</v>
      </c>
      <c r="G95" s="22" t="s">
        <v>1453</v>
      </c>
    </row>
    <row r="96" spans="1:7" ht="14.25" customHeight="1" x14ac:dyDescent="0.25">
      <c r="A96" s="21">
        <v>91</v>
      </c>
      <c r="B96" s="22" t="s">
        <v>359</v>
      </c>
      <c r="C96" s="22" t="s">
        <v>79</v>
      </c>
      <c r="D96" s="22" t="s">
        <v>249</v>
      </c>
      <c r="E96" s="23">
        <v>0.44</v>
      </c>
      <c r="F96" s="23">
        <v>1977</v>
      </c>
      <c r="G96" s="22" t="s">
        <v>1454</v>
      </c>
    </row>
    <row r="97" spans="1:7" ht="18" customHeight="1" x14ac:dyDescent="0.25">
      <c r="A97" s="21">
        <v>92</v>
      </c>
      <c r="B97" s="22" t="s">
        <v>360</v>
      </c>
      <c r="C97" s="22" t="s">
        <v>79</v>
      </c>
      <c r="D97" s="22" t="s">
        <v>249</v>
      </c>
      <c r="E97" s="23">
        <v>0.31</v>
      </c>
      <c r="F97" s="23">
        <v>1977</v>
      </c>
      <c r="G97" s="22" t="s">
        <v>1455</v>
      </c>
    </row>
    <row r="98" spans="1:7" x14ac:dyDescent="0.25">
      <c r="A98" s="21">
        <v>93</v>
      </c>
      <c r="B98" s="22" t="s">
        <v>361</v>
      </c>
      <c r="C98" s="22" t="s">
        <v>79</v>
      </c>
      <c r="D98" s="22" t="s">
        <v>249</v>
      </c>
      <c r="E98" s="23">
        <v>4.09</v>
      </c>
      <c r="F98" s="23">
        <v>1977</v>
      </c>
      <c r="G98" s="22" t="s">
        <v>1456</v>
      </c>
    </row>
    <row r="99" spans="1:7" ht="30" x14ac:dyDescent="0.25">
      <c r="A99" s="21">
        <v>94</v>
      </c>
      <c r="B99" s="22" t="s">
        <v>362</v>
      </c>
      <c r="C99" s="22" t="s">
        <v>79</v>
      </c>
      <c r="D99" s="22" t="s">
        <v>249</v>
      </c>
      <c r="E99" s="23">
        <v>2.29</v>
      </c>
      <c r="F99" s="23">
        <v>1977</v>
      </c>
      <c r="G99" s="22" t="s">
        <v>1457</v>
      </c>
    </row>
    <row r="100" spans="1:7" ht="45" x14ac:dyDescent="0.25">
      <c r="A100" s="21">
        <v>95</v>
      </c>
      <c r="B100" s="22" t="s">
        <v>363</v>
      </c>
      <c r="C100" s="22" t="s">
        <v>79</v>
      </c>
      <c r="D100" s="22" t="s">
        <v>249</v>
      </c>
      <c r="E100" s="23">
        <v>1.69</v>
      </c>
      <c r="F100" s="23">
        <v>1977</v>
      </c>
      <c r="G100" s="22" t="s">
        <v>1458</v>
      </c>
    </row>
    <row r="101" spans="1:7" x14ac:dyDescent="0.25">
      <c r="A101" s="21">
        <v>96</v>
      </c>
      <c r="B101" s="22" t="s">
        <v>364</v>
      </c>
      <c r="C101" s="22" t="s">
        <v>79</v>
      </c>
      <c r="D101" s="22" t="s">
        <v>249</v>
      </c>
      <c r="E101" s="23">
        <v>3.21</v>
      </c>
      <c r="F101" s="23">
        <v>1977</v>
      </c>
      <c r="G101" s="22" t="s">
        <v>1459</v>
      </c>
    </row>
    <row r="102" spans="1:7" x14ac:dyDescent="0.25">
      <c r="A102" s="21">
        <v>97</v>
      </c>
      <c r="B102" s="22" t="s">
        <v>365</v>
      </c>
      <c r="C102" s="22" t="s">
        <v>79</v>
      </c>
      <c r="D102" s="22" t="s">
        <v>249</v>
      </c>
      <c r="E102" s="23">
        <v>1.04</v>
      </c>
      <c r="F102" s="23">
        <v>1977</v>
      </c>
      <c r="G102" s="22" t="s">
        <v>1460</v>
      </c>
    </row>
    <row r="103" spans="1:7" x14ac:dyDescent="0.25">
      <c r="A103" s="21">
        <v>98</v>
      </c>
      <c r="B103" s="22" t="s">
        <v>366</v>
      </c>
      <c r="C103" s="22" t="s">
        <v>79</v>
      </c>
      <c r="D103" s="22" t="s">
        <v>249</v>
      </c>
      <c r="E103" s="23">
        <v>36.43</v>
      </c>
      <c r="F103" s="23">
        <v>1977</v>
      </c>
      <c r="G103" s="22" t="s">
        <v>1461</v>
      </c>
    </row>
    <row r="104" spans="1:7" x14ac:dyDescent="0.25">
      <c r="A104" s="21">
        <v>99</v>
      </c>
      <c r="B104" s="22" t="s">
        <v>367</v>
      </c>
      <c r="C104" s="22" t="s">
        <v>79</v>
      </c>
      <c r="D104" s="22" t="s">
        <v>249</v>
      </c>
      <c r="E104" s="23">
        <v>0.03</v>
      </c>
      <c r="F104" s="23">
        <v>1977</v>
      </c>
      <c r="G104" s="22" t="s">
        <v>1462</v>
      </c>
    </row>
    <row r="105" spans="1:7" x14ac:dyDescent="0.25">
      <c r="A105" s="21">
        <v>100</v>
      </c>
      <c r="B105" s="22" t="s">
        <v>368</v>
      </c>
      <c r="C105" s="22" t="s">
        <v>79</v>
      </c>
      <c r="D105" s="22" t="s">
        <v>249</v>
      </c>
      <c r="E105" s="23">
        <v>0.96</v>
      </c>
      <c r="F105" s="23">
        <v>1977</v>
      </c>
      <c r="G105" s="22" t="s">
        <v>1463</v>
      </c>
    </row>
    <row r="106" spans="1:7" x14ac:dyDescent="0.25">
      <c r="A106" s="21">
        <v>101</v>
      </c>
      <c r="B106" s="22" t="s">
        <v>369</v>
      </c>
      <c r="C106" s="22" t="s">
        <v>79</v>
      </c>
      <c r="D106" s="22" t="s">
        <v>249</v>
      </c>
      <c r="E106" s="23">
        <v>0.28999999999999998</v>
      </c>
      <c r="F106" s="23">
        <v>1977</v>
      </c>
      <c r="G106" s="22" t="s">
        <v>1464</v>
      </c>
    </row>
    <row r="107" spans="1:7" x14ac:dyDescent="0.25">
      <c r="A107" s="21">
        <v>102</v>
      </c>
      <c r="B107" s="22" t="s">
        <v>370</v>
      </c>
      <c r="C107" s="22" t="s">
        <v>79</v>
      </c>
      <c r="D107" s="22" t="s">
        <v>249</v>
      </c>
      <c r="E107" s="23">
        <v>0.39</v>
      </c>
      <c r="F107" s="23">
        <v>1977</v>
      </c>
      <c r="G107" s="22" t="s">
        <v>1465</v>
      </c>
    </row>
    <row r="108" spans="1:7" x14ac:dyDescent="0.25">
      <c r="A108" s="21">
        <v>103</v>
      </c>
      <c r="B108" s="22" t="s">
        <v>372</v>
      </c>
      <c r="C108" s="22" t="s">
        <v>79</v>
      </c>
      <c r="D108" s="22" t="s">
        <v>249</v>
      </c>
      <c r="E108" s="23">
        <v>6.4</v>
      </c>
      <c r="F108" s="23">
        <v>1977</v>
      </c>
      <c r="G108" s="22" t="s">
        <v>1466</v>
      </c>
    </row>
    <row r="109" spans="1:7" x14ac:dyDescent="0.25">
      <c r="A109" s="21">
        <v>104</v>
      </c>
      <c r="B109" s="22" t="s">
        <v>373</v>
      </c>
      <c r="C109" s="22" t="s">
        <v>79</v>
      </c>
      <c r="D109" s="22" t="s">
        <v>249</v>
      </c>
      <c r="E109" s="23">
        <v>0.11</v>
      </c>
      <c r="F109" s="23">
        <v>1977</v>
      </c>
      <c r="G109" s="22" t="s">
        <v>1467</v>
      </c>
    </row>
    <row r="110" spans="1:7" ht="30" x14ac:dyDescent="0.25">
      <c r="A110" s="21">
        <v>105</v>
      </c>
      <c r="B110" s="22" t="s">
        <v>374</v>
      </c>
      <c r="C110" s="22" t="s">
        <v>79</v>
      </c>
      <c r="D110" s="22" t="s">
        <v>249</v>
      </c>
      <c r="E110" s="23">
        <v>0.47</v>
      </c>
      <c r="F110" s="23">
        <v>1977</v>
      </c>
      <c r="G110" s="22" t="s">
        <v>1468</v>
      </c>
    </row>
    <row r="111" spans="1:7" x14ac:dyDescent="0.25">
      <c r="A111" s="21">
        <v>106</v>
      </c>
      <c r="B111" s="22" t="s">
        <v>377</v>
      </c>
      <c r="C111" s="22" t="s">
        <v>30</v>
      </c>
      <c r="D111" s="22" t="s">
        <v>249</v>
      </c>
      <c r="E111" s="23">
        <v>0.01</v>
      </c>
      <c r="F111" s="23">
        <v>2002</v>
      </c>
      <c r="G111" s="22" t="s">
        <v>1469</v>
      </c>
    </row>
    <row r="112" spans="1:7" ht="34.5" customHeight="1" x14ac:dyDescent="0.25">
      <c r="A112" s="532" t="s">
        <v>859</v>
      </c>
      <c r="B112" s="532"/>
      <c r="C112" s="532"/>
      <c r="D112" s="532"/>
      <c r="E112" s="532"/>
      <c r="F112" s="532"/>
      <c r="G112" s="532"/>
    </row>
    <row r="113" spans="1:7" ht="34.5" customHeight="1" x14ac:dyDescent="0.25">
      <c r="A113" s="25"/>
      <c r="B113" s="25"/>
      <c r="C113" s="25"/>
      <c r="D113" s="25"/>
      <c r="E113" s="25"/>
      <c r="F113" s="25"/>
      <c r="G113" s="25"/>
    </row>
    <row r="114" spans="1:7" ht="34.5" customHeight="1" x14ac:dyDescent="0.25">
      <c r="A114" s="526"/>
      <c r="B114" s="527"/>
      <c r="C114" s="527"/>
      <c r="D114" s="527"/>
      <c r="E114" s="527"/>
      <c r="F114" s="527"/>
      <c r="G114" s="527"/>
    </row>
    <row r="115" spans="1:7" x14ac:dyDescent="0.25">
      <c r="A115" s="17"/>
    </row>
  </sheetData>
  <sortState ref="B6:G111">
    <sortCondition ref="C6:C111"/>
    <sortCondition ref="B6:B111"/>
  </sortState>
  <mergeCells count="6">
    <mergeCell ref="A114:G114"/>
    <mergeCell ref="A112:G112"/>
    <mergeCell ref="A1:G1"/>
    <mergeCell ref="A2:G2"/>
    <mergeCell ref="A3:G3"/>
    <mergeCell ref="A4:G4"/>
  </mergeCells>
  <pageMargins left="0.70866141732283505" right="0.70866141732283505" top="0.55118110236220497" bottom="0.31496062992126" header="0.31496062992126" footer="0.31496062992126"/>
  <pageSetup scale="72" orientation="portrait" r:id="rId1"/>
  <rowBreaks count="1" manualBreakCount="1">
    <brk id="59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21</vt:i4>
      </vt:variant>
    </vt:vector>
  </HeadingPairs>
  <TitlesOfParts>
    <vt:vector size="37" baseType="lpstr">
      <vt:lpstr>19</vt:lpstr>
      <vt:lpstr>20</vt:lpstr>
      <vt:lpstr>21</vt:lpstr>
      <vt:lpstr>22(a)</vt:lpstr>
      <vt:lpstr>22(b)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  <vt:lpstr>32(a)</vt:lpstr>
      <vt:lpstr>32(b)</vt:lpstr>
      <vt:lpstr>'19'!Print_Area</vt:lpstr>
      <vt:lpstr>'20'!Print_Area</vt:lpstr>
      <vt:lpstr>'21'!Print_Area</vt:lpstr>
      <vt:lpstr>'22(a)'!Print_Area</vt:lpstr>
      <vt:lpstr>'22(b)'!Print_Area</vt:lpstr>
      <vt:lpstr>'23'!Print_Area</vt:lpstr>
      <vt:lpstr>'24'!Print_Area</vt:lpstr>
      <vt:lpstr>'25'!Print_Area</vt:lpstr>
      <vt:lpstr>'26'!Print_Area</vt:lpstr>
      <vt:lpstr>'27'!Print_Area</vt:lpstr>
      <vt:lpstr>'28'!Print_Area</vt:lpstr>
      <vt:lpstr>'29'!Print_Area</vt:lpstr>
      <vt:lpstr>'30'!Print_Area</vt:lpstr>
      <vt:lpstr>'31'!Print_Area</vt:lpstr>
      <vt:lpstr>'32(a)'!Print_Area</vt:lpstr>
      <vt:lpstr>'32(b)'!Print_Area</vt:lpstr>
      <vt:lpstr>'20'!Print_Titles</vt:lpstr>
      <vt:lpstr>'21'!Print_Titles</vt:lpstr>
      <vt:lpstr>'30'!Print_Titles</vt:lpstr>
      <vt:lpstr>'31'!Print_Titles</vt:lpstr>
      <vt:lpstr>'32(b)'!Print_Titles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panwar</cp:lastModifiedBy>
  <cp:lastPrinted>2019-04-03T11:37:41Z</cp:lastPrinted>
  <dcterms:created xsi:type="dcterms:W3CDTF">2017-12-19T22:54:41Z</dcterms:created>
  <dcterms:modified xsi:type="dcterms:W3CDTF">2019-04-30T09:26:49Z</dcterms:modified>
</cp:coreProperties>
</file>